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0920" activeTab="3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</sheets>
  <definedNames>
    <definedName name="_xlnm.Print_Area" localSheetId="0">'1'!$A$1:$G$91</definedName>
    <definedName name="_xlnm.Print_Area" localSheetId="9">'10'!$A$1:$F$12</definedName>
    <definedName name="_xlnm.Print_Area" localSheetId="10">'11'!$A$1:$G$13</definedName>
    <definedName name="_xlnm.Print_Area" localSheetId="11">'12'!$A$1:$F$12</definedName>
    <definedName name="_xlnm.Print_Area" localSheetId="12">'13'!$A$1:$G$12</definedName>
    <definedName name="_xlnm.Print_Area" localSheetId="13">'14'!$A$1:$F$12</definedName>
    <definedName name="_xlnm.Print_Area" localSheetId="1">'2'!$A$1:$R$272</definedName>
    <definedName name="_xlnm.Print_Area" localSheetId="2">'3'!$A$1:$D$23</definedName>
    <definedName name="_xlnm.Print_Area" localSheetId="3">'4'!$A$1:$K$34</definedName>
    <definedName name="_xlnm.Print_Area" localSheetId="4">'5'!$A$1:$L$21</definedName>
    <definedName name="_xlnm.Print_Area" localSheetId="5">'6'!$A$1:$L$20</definedName>
    <definedName name="_xlnm.Print_Area" localSheetId="6">'7'!$A$1:$G$48</definedName>
    <definedName name="_xlnm.Print_Area" localSheetId="7">'8'!$A$1:$J$13</definedName>
    <definedName name="_xlnm.Print_Area" localSheetId="8">'9'!$A$1:$G$13</definedName>
  </definedNames>
  <calcPr fullCalcOnLoad="1"/>
</workbook>
</file>

<file path=xl/sharedStrings.xml><?xml version="1.0" encoding="utf-8"?>
<sst xmlns="http://schemas.openxmlformats.org/spreadsheetml/2006/main" count="766" uniqueCount="382">
  <si>
    <t>w złotych</t>
  </si>
  <si>
    <t>Dział</t>
  </si>
  <si>
    <t>Rozdział*</t>
  </si>
  <si>
    <t>§</t>
  </si>
  <si>
    <t>Źródła dochodów</t>
  </si>
  <si>
    <t>z tego:</t>
  </si>
  <si>
    <t>Dochody
bieżące</t>
  </si>
  <si>
    <t>Dochody
majątkowe</t>
  </si>
  <si>
    <t>Ogółem:</t>
  </si>
  <si>
    <t>Rozdział</t>
  </si>
  <si>
    <t>§*</t>
  </si>
  <si>
    <t>Nazwa</t>
  </si>
  <si>
    <t>Wydatki bieżące</t>
  </si>
  <si>
    <t>w tym:</t>
  </si>
  <si>
    <t>Wydatki majątkowe</t>
  </si>
  <si>
    <t>Wydatki na obsługę długu</t>
  </si>
  <si>
    <t>Lp.</t>
  </si>
  <si>
    <t>Treść</t>
  </si>
  <si>
    <t>Klasyfikacja
§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</si>
  <si>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</si>
  <si>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</si>
  <si>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</si>
  <si>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</si>
  <si>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</si>
  <si>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</si>
  <si>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</si>
  <si>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</si>
  <si>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</si>
  <si>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</si>
  <si>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</si>
  <si>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</si>
  <si>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</si>
  <si>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</si>
  <si>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</si>
  <si>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</si>
  <si>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</si>
  <si>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</si>
  <si>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</si>
  <si>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</si>
  <si>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</si>
  <si>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</si>
  <si>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</si>
  <si>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</si>
  <si>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</si>
  <si>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</si>
  <si>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</si>
  <si>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</si>
  <si>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</si>
  <si>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</si>
  <si>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</si>
  <si>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</si>
  <si>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</si>
  <si>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</si>
  <si>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</si>
  <si>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</si>
  <si>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Załącznik Nr 5
do uchwały Nr .................
Rady Gminy/Powiatu .......
w ...................................</t>
  </si>
  <si>
    <t>Załącznik Nr 6
do uchwały Nr .................
Rady Gminy/Powiatu .......
w ...................................</t>
  </si>
  <si>
    <t>Wyszczególnienie</t>
  </si>
  <si>
    <t>Stan środków obrotowych na początek roku</t>
  </si>
  <si>
    <t>Przychody</t>
  </si>
  <si>
    <t>Stan środków obrotowych na koniec roku</t>
  </si>
  <si>
    <t>ogółem</t>
  </si>
  <si>
    <t>w tym: wpłata do budżetu</t>
  </si>
  <si>
    <t>dotacje
z budżetu</t>
  </si>
  <si>
    <t>na wydatki bieżące</t>
  </si>
  <si>
    <t>na inwestycje</t>
  </si>
  <si>
    <t>I.</t>
  </si>
  <si>
    <t>Zakłady budżetowe</t>
  </si>
  <si>
    <t>Ogółem</t>
  </si>
  <si>
    <t>Załącznik Nr 8
do uchwały Nr .................
Rady Gminy/Powiatu .......
w ...................................</t>
  </si>
  <si>
    <t>Załącznik Nr 9
do uchwały Nr .................
Rady Gminy/Powiatu .......
w ...................................</t>
  </si>
  <si>
    <t>Nazwa instytucji</t>
  </si>
  <si>
    <t>Kwota dotacji</t>
  </si>
  <si>
    <t>Załącznik Nr 10
do uchwały Nr .................
Rady Gminy/Powiatu .......
w ...................................</t>
  </si>
  <si>
    <t>Nazwa jednostki
 otrzymującej dotację</t>
  </si>
  <si>
    <r>
      <t xml:space="preserve">Zakres
</t>
    </r>
    <r>
      <rPr>
        <sz val="10"/>
        <rFont val="Arial CE"/>
        <family val="0"/>
      </rPr>
      <t>(</t>
    </r>
    <r>
      <rPr>
        <i/>
        <sz val="10"/>
        <rFont val="Arial CE"/>
        <family val="0"/>
      </rPr>
      <t>przeznaczenie dotacji)</t>
    </r>
  </si>
  <si>
    <t>Ogółem kwota dotacji</t>
  </si>
  <si>
    <t>Załącznik Nr 11
do uchwały Nr .................
Rady Gminy/Powiatu .......
w ...................................</t>
  </si>
  <si>
    <r>
      <t xml:space="preserve">Nazwa zadania
</t>
    </r>
    <r>
      <rPr>
        <i/>
        <sz val="10"/>
        <rFont val="Arial CE"/>
        <family val="0"/>
      </rPr>
      <t>(przeznaczenie dotacji)</t>
    </r>
  </si>
  <si>
    <t xml:space="preserve">Kwota dotacji </t>
  </si>
  <si>
    <t>Załącznik Nr 12
do uchwały Nr .................
Rady Gminy/Powiatu .......
w ...................................</t>
  </si>
  <si>
    <t>Jednostka samorządu terytorialnego</t>
  </si>
  <si>
    <t>Załącznik Nr 13
do uchwały Nr .................
Rady Gminy/Powiatu .......
w ...................................</t>
  </si>
  <si>
    <t>Nazwa zadania</t>
  </si>
  <si>
    <t>Dotacje
ogółem</t>
  </si>
  <si>
    <t>* do fakultatywnego wykorzystania przez organ stanowiący</t>
  </si>
  <si>
    <t>Wynagrodzenia i składki od nich naliczane</t>
  </si>
  <si>
    <t>Wydatki jednostek budżetowych</t>
  </si>
  <si>
    <t>Dotacje na zadania bieżące</t>
  </si>
  <si>
    <t>Wydatki związane z realizacją zadań statutowych</t>
  </si>
  <si>
    <t>Dochody ogółem</t>
  </si>
  <si>
    <t>Wydatki ogółem</t>
  </si>
  <si>
    <t>Fundusz sołecki</t>
  </si>
  <si>
    <t>Pozostałe wydatki</t>
  </si>
  <si>
    <t>Jednostka pomocnicza</t>
  </si>
  <si>
    <t>s</t>
  </si>
  <si>
    <t>Świadczenia na rzecz osób fizycznych</t>
  </si>
  <si>
    <t>Wydatki na programy finansowane z udziałem środków pochodzących z budżetu Unii Europejskiej oraz niepodlegających zwrotowi środków z pomocy udzielanej przez państwa członkowskie Europejskiego Porozumienia o Wolnym Handlu (EFTA) oraz inych środków pochodzących ze źródeł zagranicznych niepodlegających zwrotowi,w części związanej z realizacją zadań Gminy/Powiatu</t>
  </si>
  <si>
    <t>§**</t>
  </si>
  <si>
    <t>* kol. 2 do fakultatywnego wykorzystania  w zakresie dochodów</t>
  </si>
  <si>
    <t>* kol. 4 do wykorzystania fakultatywnego</t>
  </si>
  <si>
    <t>** kol. 3 do fakultatywnego wykorzystania  w zakresie wydatków</t>
  </si>
  <si>
    <t>Wydatki
ogółem
(6+12)</t>
  </si>
  <si>
    <t>Dochody i wydatki
budżetu Gminy/Powiatu .......................................
związane z realizacją zadań z zakresu administracji rządowej wykonywanych na podstawie porozumień z organami administracji rządowej w 2011 r.</t>
  </si>
  <si>
    <t>Dochody i wydatki
budżetu Gminy/Powiatu .......................................
związane z realizacją zadań wykonywanych na podstawie porozumień (umów) między jednostkami samorządu terytorialnego w 2011 r.</t>
  </si>
  <si>
    <t>Dotacje podmiotowe dla jednostek sektora finansów publicznych
udzielone z budżetu Gminy/Powiatu ..............................
w 2011 r.</t>
  </si>
  <si>
    <t>Dotacje celowe
udzielone z budżetu Gminy/Powiatu ..............................
na zadania własne gminy/powiatu realizowane przez podmioty należące
do sektora finansów publicznych w 2011 r.</t>
  </si>
  <si>
    <t>Dotacje celowe
udzielone z budżetu Gminy/Powiatu ..............................
na pomoc finansową innym jednostkom samorządu terytorialnego w 2011 r.</t>
  </si>
  <si>
    <t>na programy finansowane z udziałem środków, o których mowa w art. 5 ust. 1 pkt 2 i 3, w części związanej z realizacją zadań jednostki samorządu terytorialnego</t>
  </si>
  <si>
    <t>Inwestycje i zakupy inwestycyjne</t>
  </si>
  <si>
    <t>Zakup i objęcie akcji i udziałów</t>
  </si>
  <si>
    <t>Koszty</t>
  </si>
  <si>
    <t>Wolne środki</t>
  </si>
  <si>
    <t>§ 950</t>
  </si>
  <si>
    <t>9.</t>
  </si>
  <si>
    <t>Plan przychodów oraz kosztów samorządowych zakładów budżetowych w 2011 r.</t>
  </si>
  <si>
    <t>Plan dochodów i wydatków
rachunków dochodów  oświatowych jednostek budżetowych w 2011 r.</t>
  </si>
  <si>
    <t>Rozliczenia
z budżetem
z tytułu wpłat nadwyżek środków za 2010 r.</t>
  </si>
  <si>
    <t>GOSPODARKA MIESZKANIOWA</t>
  </si>
  <si>
    <t>0750</t>
  </si>
  <si>
    <t>DZIAŁALNOŚĆ USŁUGOWA</t>
  </si>
  <si>
    <t>Cmentarze</t>
  </si>
  <si>
    <t>ADMINISTRACJA PUBLICZNA</t>
  </si>
  <si>
    <t>Urzędy wojewódzkie</t>
  </si>
  <si>
    <t>2010</t>
  </si>
  <si>
    <t>Dotacje celowe otrzymane z budżetu państwa na realizację zadań bieżących z zakresu administracji rządowej oraz innych zadań zleconych gminie ustawami</t>
  </si>
  <si>
    <t>Urzędy gmin</t>
  </si>
  <si>
    <t>0970</t>
  </si>
  <si>
    <t>Wpływy z różnych dochodów</t>
  </si>
  <si>
    <t>Urzędy naczelnych organów władzy państwowej, kontroli i ochrony prawa oraz sądownictwa</t>
  </si>
  <si>
    <t xml:space="preserve">Urzędy naczelnych organów władzy państwowej, kontroli i ochrony prawa </t>
  </si>
  <si>
    <t>DOCHODY OD OSÓB PRAWNYCH, OD OSÓB FIZYCZNYCH I OD INNYCH JEDNOSTEK NIEPOSIADAJACYCH OSOBOWOSCI PRAWNEJ ORAZ WYDATKI ZWIAZANE Z ICH POBOREM</t>
  </si>
  <si>
    <t>Wpływy z podatku rolnego, podatku leśnego, podatku od czynności cywilnoprwanych,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</si>
  <si>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</si>
  <si>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</si>
  <si>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</si>
  <si>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</si>
  <si>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</si>
  <si>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</si>
  <si>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</si>
  <si>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</si>
  <si>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0910</t>
  </si>
  <si>
    <t>0360</t>
  </si>
  <si>
    <t>Podatek od spadków i darowizn</t>
  </si>
  <si>
    <t>0500</t>
  </si>
  <si>
    <t>Podatek od czynności cywilnoprawnych</t>
  </si>
  <si>
    <t>Wpływy z innych opłat stanowiących dochody jednostek samorządu terytorialnego na podstawie ustaw</t>
  </si>
  <si>
    <t>0410</t>
  </si>
  <si>
    <t>Wpływy z opłaty skarbowej</t>
  </si>
  <si>
    <t>0460</t>
  </si>
  <si>
    <t>Wpływy z opłaty eksploatacyjnej</t>
  </si>
  <si>
    <t>0480</t>
  </si>
  <si>
    <t>0490</t>
  </si>
  <si>
    <t>Wpływy z innych lokalnych opłat pobieranych przez jednostki samorządu terytorialnego na podstawie odrębnych ustaw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</si>
  <si>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</si>
  <si>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</si>
  <si>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</si>
  <si>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</si>
  <si>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</si>
  <si>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Część oświatowa subwencji ogólnej dla jednostek samorządu terytiorialnego</t>
  </si>
  <si>
    <t>2920</t>
  </si>
  <si>
    <t>Subwencje ogólne z budżetu państwa</t>
  </si>
  <si>
    <t>POMOC SPOŁECZNA</t>
  </si>
  <si>
    <t>Świadczenia rodzinne, świadczenia z funduszu alimentacyjnego oraz składki na ubezpieczenie emerytalne i rentowe z ubezpieczenia społecznego</t>
  </si>
  <si>
    <t>2030</t>
  </si>
  <si>
    <t xml:space="preserve">Dotacje celowe otrzymane z budżetu państwa na realizację własnych zadań bieżących gmin </t>
  </si>
  <si>
    <t>Zasiłki i pomoc w naturze oraz składki na ubezpieczenia emerytalno rentowe</t>
  </si>
  <si>
    <t>Zasiłki stałe</t>
  </si>
  <si>
    <t>Ośrodki pomocy społecznej</t>
  </si>
  <si>
    <t>Pozostała działaność</t>
  </si>
  <si>
    <t>GOSPODARKA KOMUNALNA I OCHRONA ŚRODOWISKA</t>
  </si>
  <si>
    <t>KULTURA I OCHRONA DZIEDZICTWA NARODOWEGO</t>
  </si>
  <si>
    <t>Domy i ośrodki kultury, świetlice i kluby</t>
  </si>
  <si>
    <t>KULTURA FIZYCZNA I SPORT</t>
  </si>
  <si>
    <t>Obiekty sportowe</t>
  </si>
  <si>
    <t>OŚWIATA I WYCHOWANIE</t>
  </si>
  <si>
    <t>Szkoły podstawowe</t>
  </si>
  <si>
    <t>010</t>
  </si>
  <si>
    <t>01009</t>
  </si>
  <si>
    <t>TRANSPORT I ŁĄCZNOŚĆ</t>
  </si>
  <si>
    <t>Izby rolnicze</t>
  </si>
  <si>
    <t>Wpłaty gmin na rzecz izb rolniczych w wysokości 2% uzyskanych wpływów z podatku rolnego</t>
  </si>
  <si>
    <t>Spółki wodne</t>
  </si>
  <si>
    <t>Różne opłaty i składki</t>
  </si>
  <si>
    <t>Pozostała działalność</t>
  </si>
  <si>
    <t>600</t>
  </si>
  <si>
    <t>ROLNICTWO I ŁOWIECTWO</t>
  </si>
  <si>
    <t>60016</t>
  </si>
  <si>
    <t>Zakup usług remontowych</t>
  </si>
  <si>
    <t>Drogi publiczne gminne</t>
  </si>
  <si>
    <t xml:space="preserve">Wydatki inwestycyjne jednostek budżetowych </t>
  </si>
  <si>
    <t>700</t>
  </si>
  <si>
    <t>70005</t>
  </si>
  <si>
    <t>Zakup usług pozostałych</t>
  </si>
  <si>
    <t>710</t>
  </si>
  <si>
    <t>71035</t>
  </si>
  <si>
    <t>750</t>
  </si>
  <si>
    <t>75011</t>
  </si>
  <si>
    <t>Wynagrodzenia osobowe pracowników</t>
  </si>
  <si>
    <t>Dodatkowe wynagrodzenia roczne</t>
  </si>
  <si>
    <t>Składki na ubezpieczenia społeczne</t>
  </si>
  <si>
    <t>Składki na Fundusz Pracy</t>
  </si>
  <si>
    <t>Zakup materiałów i wyposażenia</t>
  </si>
  <si>
    <t>Podróże służbowe krajowe</t>
  </si>
  <si>
    <t>Odpisy na zakładowy fundusz świadczeń socjalnych</t>
  </si>
  <si>
    <t>75022</t>
  </si>
  <si>
    <t>75023</t>
  </si>
  <si>
    <t>Wydatki osobowe nie zaliczane do wynagrodzeń</t>
  </si>
  <si>
    <t>Wynagrodzenia bezosobowe</t>
  </si>
  <si>
    <t>Zakup energii</t>
  </si>
  <si>
    <t>Szkolenia pracowników niebędących członkami korpusu służby cywilnej</t>
  </si>
  <si>
    <t>751</t>
  </si>
  <si>
    <t>75101</t>
  </si>
  <si>
    <t>754</t>
  </si>
  <si>
    <t>BEZPIECZEŃSTWO PUBLICZNE I OCHRONA PRZECIWPOŻAROWA</t>
  </si>
  <si>
    <t>75412</t>
  </si>
  <si>
    <t>Różne wydatki na rzecz osób fizycznych</t>
  </si>
  <si>
    <t>75414</t>
  </si>
  <si>
    <t>Obrona cywilna</t>
  </si>
  <si>
    <t>Koszty postępowania sądowego i prokuratorskiego</t>
  </si>
  <si>
    <t>757</t>
  </si>
  <si>
    <t>OBSŁUGA DŁUGU PUBLICZNEGO</t>
  </si>
  <si>
    <t>75702</t>
  </si>
  <si>
    <t>Obsługa papierów wartościowych, kredytów i pożyczek jednostek samorządu terytorialnego</t>
  </si>
  <si>
    <t>Odsetki od samorządowych papierów wartościowych lub zaciągniętych przez jednostkę samorządu terytorialnego kredytów i pożyczek</t>
  </si>
  <si>
    <t>758</t>
  </si>
  <si>
    <t>RÓŻNE ROZLICZENIA</t>
  </si>
  <si>
    <t>75818</t>
  </si>
  <si>
    <t>Rezerwy ogólne i celowe</t>
  </si>
  <si>
    <t xml:space="preserve">Rezerwy </t>
  </si>
  <si>
    <t>801</t>
  </si>
  <si>
    <t>80101</t>
  </si>
  <si>
    <t>Zakup pomocy naukowych, dydaktycznych i książek</t>
  </si>
  <si>
    <t>75095</t>
  </si>
  <si>
    <t>80103</t>
  </si>
  <si>
    <t>80110</t>
  </si>
  <si>
    <t>Gimnazja</t>
  </si>
  <si>
    <t>80113</t>
  </si>
  <si>
    <t>Dowożenie uczniów do szkół</t>
  </si>
  <si>
    <t>80146</t>
  </si>
  <si>
    <t>Dokształcanie i doskonalenie nauczycieli</t>
  </si>
  <si>
    <t>851</t>
  </si>
  <si>
    <t>OCHRONA ZDROWIA</t>
  </si>
  <si>
    <t>85153</t>
  </si>
  <si>
    <t>Zwalczanie narkomanii</t>
  </si>
  <si>
    <t>85154</t>
  </si>
  <si>
    <t>Przeciwdzialanie alkoholizmowi</t>
  </si>
  <si>
    <t>852</t>
  </si>
  <si>
    <t>85202</t>
  </si>
  <si>
    <t>Domy pomocy Społecznej</t>
  </si>
  <si>
    <t>85212</t>
  </si>
  <si>
    <t>Świadczenia społeczne</t>
  </si>
  <si>
    <t>85213</t>
  </si>
  <si>
    <t>Składki na ubezpieczenie zdrowotne</t>
  </si>
  <si>
    <t>85214</t>
  </si>
  <si>
    <t>85215</t>
  </si>
  <si>
    <t>85216</t>
  </si>
  <si>
    <t>Dodatki stałe</t>
  </si>
  <si>
    <t>85219</t>
  </si>
  <si>
    <t>Składki na ubezpieczenie społeczne</t>
  </si>
  <si>
    <t>85228</t>
  </si>
  <si>
    <t>Usługi opiekuńcze i specjalistyczne usługi opiekuńcze</t>
  </si>
  <si>
    <t>85295</t>
  </si>
  <si>
    <t>900</t>
  </si>
  <si>
    <t>90003</t>
  </si>
  <si>
    <t>Oczyszczanie miast i wsi</t>
  </si>
  <si>
    <t>90015</t>
  </si>
  <si>
    <t>Oświetlenie ulic, placów i dróg</t>
  </si>
  <si>
    <t>921</t>
  </si>
  <si>
    <t>92109</t>
  </si>
  <si>
    <t>92116</t>
  </si>
  <si>
    <t>Biblioteki</t>
  </si>
  <si>
    <t>926</t>
  </si>
  <si>
    <t>92601</t>
  </si>
  <si>
    <t>4010</t>
  </si>
  <si>
    <t>4040</t>
  </si>
  <si>
    <t>4110</t>
  </si>
  <si>
    <t>4170</t>
  </si>
  <si>
    <t>3110</t>
  </si>
  <si>
    <t>4130</t>
  </si>
  <si>
    <t>Gospodarka gruntami i nieruchomościami</t>
  </si>
  <si>
    <t>Rady gmin</t>
  </si>
  <si>
    <t>Oddziały przedszkolne w szkołach podstawowych</t>
  </si>
  <si>
    <t>Wyd. na progr. finans. z udziałem śr. pochodz. budżetu U E oraz niepodl.h zwrotowi śr. z pomocy udzielanej przez państwa człon. E. P o W .H. (EFTA) oraz inych śr.poch. ze źródeł zagr. Niepod. Zwr.,w części zwi.j z realizacją zadań Gminy</t>
  </si>
  <si>
    <t>Wydatki 
z tytyłu poręczeń
i gwarancji</t>
  </si>
  <si>
    <t>Dodatki mieszkaniowe</t>
  </si>
  <si>
    <t>Składki na ubezpieczenie zdrowotne opłacane za osoby pobierające niektóre świadczenia z pomocy społecznej, niektóre świadczenia rodzinne oraz za osoby uczestniczące w zajęciach w centrum integracji spolecznej</t>
  </si>
  <si>
    <t>Dochody z najmu i dzierżawy składników majątkowych Skarbu Państwa, jednostek samorządu terytorialnego lub innych jednostek zaliczanych do sektora finansów publicznych oraz innych umów o podobnym charakterze</t>
  </si>
  <si>
    <t>Dochody z najmu i dzierżawy składników majątkowych Skarbu państwa, jednostek samorządu terytorialnego lub innych jednostek zaliczanych do sektora finansów publicznych oraz innych umów o podobnym charakterze</t>
  </si>
  <si>
    <t>Wpływy z podatku rolnego, podatku leśnego,podatku od spadków i darowizn, podatku od czynności cywilnoprwanych oraz podatków i opłat lokalnych od osób fizycznych</t>
  </si>
  <si>
    <t>Część wyrównawcza subwencji ogólnej dla gmin</t>
  </si>
  <si>
    <t>Część równoważąca subwencji ogólnej dla gmin</t>
  </si>
  <si>
    <t>Dochody z najmu i dzierżawy składników majątkowych Skarbu Państwa, jednostek samorządu terytorialnego lub innych jednostek zaliczanych do sektora finansów publicznych praz innych umów o podobnym charakterze</t>
  </si>
  <si>
    <t>Składki na ubezpieczenie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</si>
  <si>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emerytalno-rentowe</t>
  </si>
  <si>
    <t>Ochotnicze straże pożarne</t>
  </si>
  <si>
    <t>Zakup usług przez jednostki samorządu terytorialnego od innych jednostek samorządu terytorialnego</t>
  </si>
  <si>
    <t>OGÓŁEM</t>
  </si>
  <si>
    <t>0690</t>
  </si>
  <si>
    <t>Wpływy z różnych opłat</t>
  </si>
  <si>
    <t>90005</t>
  </si>
  <si>
    <t>Ochrona powietrza atmosferycznego i klimatu</t>
  </si>
  <si>
    <t>Wydatki inwestycyjne jednostek budżetowych</t>
  </si>
  <si>
    <t>01030</t>
  </si>
  <si>
    <t>Wpływy z opłat za zezwoleia na sprzedaż napojów alkoholowych</t>
  </si>
  <si>
    <t>Odsetki od nieterminowych wpłat z tytułu podatków i opłat</t>
  </si>
  <si>
    <t>Opłaty z tytułu zakupu usług telekomunikacyjnych świadczonych w stacjionarnej publicznej sieci telefonicznej</t>
  </si>
  <si>
    <t>Opłaty z tytułu zakupu usług telekomunika -cyjnych świadczonych w ruchomej publicznej sieci telefonicznej</t>
  </si>
  <si>
    <t>90095</t>
  </si>
  <si>
    <t>Projekt</t>
  </si>
  <si>
    <t>Kwota
2012 r.</t>
  </si>
  <si>
    <t>Plan
na 2012 r.</t>
  </si>
  <si>
    <t>Wydatki jednostek pomocniczych
w ramach budżetu budżetu Gminy KOZIELICE
w 2012 r.</t>
  </si>
  <si>
    <t>Plan wydatków
ogółem
na 2012 r.</t>
  </si>
  <si>
    <t>Wpłaty z tytułu odpłatnego nabycia prawa własności oraz prawa użytkowania wieczystego nieruchomości</t>
  </si>
  <si>
    <t>0770</t>
  </si>
  <si>
    <t>4120</t>
  </si>
  <si>
    <t>Sołectwo Kozielice</t>
  </si>
  <si>
    <t>Sołectwo Łozice</t>
  </si>
  <si>
    <t>Solectwo Mielno</t>
  </si>
  <si>
    <t>Sołectwo Mielno</t>
  </si>
  <si>
    <t xml:space="preserve">razem Kozielice </t>
  </si>
  <si>
    <t>razem Łozice</t>
  </si>
  <si>
    <t>razem Mielno</t>
  </si>
  <si>
    <t>Solectwo Czarnowo</t>
  </si>
  <si>
    <t>razem Czarnowo</t>
  </si>
  <si>
    <t>Solectwo Rokity</t>
  </si>
  <si>
    <t>Sołectwo Rokity</t>
  </si>
  <si>
    <t>razem Rokity</t>
  </si>
  <si>
    <t>Sołectwo Trzebórz</t>
  </si>
  <si>
    <t>razem Trzebórz</t>
  </si>
  <si>
    <t>Sołectwo Maruszewo</t>
  </si>
  <si>
    <t>razem Maruszewo</t>
  </si>
  <si>
    <t>Sołectwo Przydarłow</t>
  </si>
  <si>
    <t>razem Przydarłów</t>
  </si>
  <si>
    <t>Solectwo Tetyn</t>
  </si>
  <si>
    <t>Sołectwo Tetyn</t>
  </si>
  <si>
    <t>Sołectwo Tetyń</t>
  </si>
  <si>
    <t>razem Tetyń</t>
  </si>
  <si>
    <t>Sołectwo Siemczyn</t>
  </si>
  <si>
    <t>Solectwo Siemczyn</t>
  </si>
  <si>
    <t>razem Siemczyn</t>
  </si>
  <si>
    <t>Solectwo Załęze</t>
  </si>
  <si>
    <t>Sołectwo Zależe</t>
  </si>
  <si>
    <t>razem Zależe</t>
  </si>
  <si>
    <t>Dotacje przedmiotowe dla jednostek sektora finansów publicznych
udzielone z budżetu Gminy  KOZIELICE
w 2012 r.</t>
  </si>
  <si>
    <t>75075</t>
  </si>
  <si>
    <t>Promocje jednostek samorządu terytiorialnego</t>
  </si>
  <si>
    <t>Zakup usłu do sieci internet</t>
  </si>
  <si>
    <t xml:space="preserve">Zakup usług remontowych </t>
  </si>
  <si>
    <t xml:space="preserve">Załącznik Nr 5
Uchwały Rady
 Gminy 
z dnia </t>
  </si>
  <si>
    <t>Dotacje celowe
udzielone z budżetu Gminy Kozielice
na zadania własne gminy realizowane przez podmioty 
nienależące do sektora finansów publicznych w 2012 r.</t>
  </si>
  <si>
    <t>Dotacje celowe z budżetu na finansowanie lub dofinansowanie zadań zleconych do realizacji stowarzyszeń</t>
  </si>
  <si>
    <t>6330</t>
  </si>
  <si>
    <t>Załącznik Nr 6
do uchwały Nr .................
Rady Gminy Kozielice
w ...................................</t>
  </si>
  <si>
    <t>projekt</t>
  </si>
  <si>
    <t>POZOSTAŁE ZADANIA W ZAKRESIE POLITYKI SPOŁECZNEJ</t>
  </si>
  <si>
    <t>Nowa szansa</t>
  </si>
  <si>
    <t>Dotacje celowe otrzymane  z powiatu na zadania bieżące realizowane na podstawie porozumień między jednostkami samorządu terytorialnego</t>
  </si>
  <si>
    <t>Wpływy i wydatki związane z gromadzeniem środków z opłat i kar za korzystanie ze środowiska</t>
  </si>
  <si>
    <t>Dochody
budżetu Gminy  KOZIELICE
w 2013 r.</t>
  </si>
  <si>
    <t>0470</t>
  </si>
  <si>
    <t xml:space="preserve">Wpływy z opłat za zarząd, uzytkowanie i użytkowanie wieczyste nieruchomości </t>
  </si>
  <si>
    <t>Pomoc materialna dla uczniów</t>
  </si>
  <si>
    <t>Wydatki
budżetu Gminy KOZIELICE
w 2013 r.</t>
  </si>
  <si>
    <t>Dochody i wydatki
budżetu Gminy KOZIELICE
związane z realizacją zadań z zakresu administracji rządowej i innych zadań zleconych odrębnymi ustawami
w 2013 r.</t>
  </si>
  <si>
    <t>Wynagrodzenia agencyjno-prowizyjne</t>
  </si>
  <si>
    <t xml:space="preserve">Zakup materiałów i wyposażenia </t>
  </si>
  <si>
    <t>Inne rozliczenia krajowe</t>
  </si>
  <si>
    <t>80104</t>
  </si>
  <si>
    <t>Przedszkola</t>
  </si>
  <si>
    <t>3240</t>
  </si>
  <si>
    <t>Stypendia dla uczniow</t>
  </si>
  <si>
    <t>Dotacje celowe otrzymane z budżetu państwa na realizacę inwestycji i zakupów inwestycyjnych własnych gmin</t>
  </si>
  <si>
    <t>Opłaty z tytułu zakupu usług telekomunikacyjnych świadczomych w stacjonarnej publicznej sieci telefonicznej</t>
  </si>
  <si>
    <t>Opłaty z tytułu zakupu usług telekomunikacyjnych świadczonych w ruchomej publicznej sieci telefonicznej</t>
  </si>
  <si>
    <r>
      <t>Wniesienie</t>
    </r>
    <r>
      <rPr>
        <b/>
        <sz val="9"/>
        <color indexed="8"/>
        <rFont val="Arial"/>
        <family val="2"/>
      </rPr>
      <t xml:space="preserve"> wkładów do spółek prawa handlowego</t>
    </r>
  </si>
  <si>
    <t>Załącznik nr 1 do uchwały nr XVI/182/12
Rady Gminy Kozielice
z dnia 28 grudnia 2012 roku</t>
  </si>
  <si>
    <t>Załącznik nr 2 do uchwały nr XVI/182/12
Rady Gminy Kozielice
z dnia 28 grudnia 2012 roku</t>
  </si>
  <si>
    <t>Załącznik nr 3 do uchwały nr XVI/182/12
Rady Gminy Kozielice
z dnia 28 grudnia 2012 roku</t>
  </si>
  <si>
    <t>Przychody i rozchody
budżetu Gminy Kozielice
w 2012 r.</t>
  </si>
  <si>
    <t>Załącznik nr 4 do uchwały nr XVI/182/12
Rady Gminy Kozielice
z dnia 28 grudnia 2012 roku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</si>
</sst>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2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i/>
      <u val="single"/>
      <sz val="8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10"/>
      <name val="Arial CE"/>
      <family val="0"/>
    </font>
    <font>
      <sz val="12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b/>
      <sz val="13"/>
      <name val="Arial CE"/>
      <family val="2"/>
    </font>
    <font>
      <sz val="6"/>
      <name val="Arial CE"/>
      <family val="2"/>
    </font>
    <font>
      <i/>
      <sz val="10"/>
      <name val="Arial CE"/>
      <family val="0"/>
    </font>
    <font>
      <b/>
      <sz val="11"/>
      <name val="Arial CE"/>
      <family val="2"/>
    </font>
    <font>
      <sz val="10"/>
      <color indexed="10"/>
      <name val="Arial CE"/>
      <family val="2"/>
    </font>
    <font>
      <sz val="6"/>
      <name val="Arial"/>
      <family val="2"/>
    </font>
    <font>
      <sz val="11"/>
      <name val="Arial CE"/>
      <family val="2"/>
    </font>
    <font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u val="single"/>
      <sz val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 CE"/>
      <family val="0"/>
    </font>
    <font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/>
      <right style="thin"/>
      <top style="hair"/>
      <bottom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/>
      <top style="thin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27" borderId="1" applyNumberFormat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8" fillId="33" borderId="16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13" fillId="0" borderId="1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 indent="1"/>
    </xf>
    <xf numFmtId="0" fontId="0" fillId="0" borderId="14" xfId="0" applyBorder="1" applyAlignment="1">
      <alignment horizontal="left" vertical="center" indent="2"/>
    </xf>
    <xf numFmtId="0" fontId="0" fillId="0" borderId="15" xfId="0" applyBorder="1" applyAlignment="1">
      <alignment horizontal="left" vertical="center" indent="2"/>
    </xf>
    <xf numFmtId="0" fontId="8" fillId="0" borderId="16" xfId="0" applyFont="1" applyBorder="1" applyAlignment="1">
      <alignment vertical="center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8" fillId="33" borderId="17" xfId="0" applyFont="1" applyFill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3" fillId="0" borderId="0" xfId="0" applyFont="1" applyAlignment="1">
      <alignment/>
    </xf>
    <xf numFmtId="0" fontId="8" fillId="0" borderId="1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2"/>
    </xf>
    <xf numFmtId="0" fontId="13" fillId="0" borderId="19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14" fillId="0" borderId="0" xfId="0" applyFont="1" applyAlignment="1">
      <alignment horizontal="left" vertical="center"/>
    </xf>
    <xf numFmtId="0" fontId="16" fillId="34" borderId="14" xfId="0" applyFont="1" applyFill="1" applyBorder="1" applyAlignment="1">
      <alignment horizontal="center" vertical="center"/>
    </xf>
    <xf numFmtId="0" fontId="16" fillId="34" borderId="15" xfId="0" applyFont="1" applyFill="1" applyBorder="1" applyAlignment="1">
      <alignment vertical="center"/>
    </xf>
    <xf numFmtId="0" fontId="16" fillId="34" borderId="15" xfId="0" applyFont="1" applyFill="1" applyBorder="1" applyAlignment="1">
      <alignment horizontal="center" vertical="center"/>
    </xf>
    <xf numFmtId="4" fontId="6" fillId="0" borderId="11" xfId="0" applyNumberFormat="1" applyFont="1" applyBorder="1" applyAlignment="1">
      <alignment vertical="top" wrapText="1"/>
    </xf>
    <xf numFmtId="4" fontId="6" fillId="0" borderId="12" xfId="0" applyNumberFormat="1" applyFont="1" applyBorder="1" applyAlignment="1">
      <alignment vertical="top" wrapText="1"/>
    </xf>
    <xf numFmtId="49" fontId="6" fillId="0" borderId="12" xfId="0" applyNumberFormat="1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49" fontId="6" fillId="0" borderId="20" xfId="0" applyNumberFormat="1" applyFont="1" applyBorder="1" applyAlignment="1">
      <alignment vertical="top" wrapText="1"/>
    </xf>
    <xf numFmtId="4" fontId="6" fillId="0" borderId="2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4" fontId="6" fillId="0" borderId="13" xfId="0" applyNumberFormat="1" applyFont="1" applyBorder="1" applyAlignment="1">
      <alignment vertical="top" wrapText="1"/>
    </xf>
    <xf numFmtId="4" fontId="6" fillId="0" borderId="14" xfId="0" applyNumberFormat="1" applyFont="1" applyBorder="1" applyAlignment="1">
      <alignment vertical="top" wrapText="1"/>
    </xf>
    <xf numFmtId="4" fontId="5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vertical="top" wrapText="1"/>
    </xf>
    <xf numFmtId="4" fontId="5" fillId="0" borderId="13" xfId="0" applyNumberFormat="1" applyFont="1" applyBorder="1" applyAlignment="1">
      <alignment vertical="top" wrapText="1"/>
    </xf>
    <xf numFmtId="4" fontId="5" fillId="0" borderId="14" xfId="0" applyNumberFormat="1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4" fontId="8" fillId="33" borderId="16" xfId="0" applyNumberFormat="1" applyFont="1" applyFill="1" applyBorder="1" applyAlignment="1">
      <alignment horizontal="center" vertical="center" wrapText="1"/>
    </xf>
    <xf numFmtId="4" fontId="10" fillId="0" borderId="16" xfId="0" applyNumberFormat="1" applyFont="1" applyBorder="1" applyAlignment="1">
      <alignment horizontal="center" vertical="center"/>
    </xf>
    <xf numFmtId="4" fontId="0" fillId="0" borderId="16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4" fontId="0" fillId="0" borderId="21" xfId="0" applyNumberFormat="1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4" fontId="0" fillId="0" borderId="14" xfId="0" applyNumberFormat="1" applyBorder="1" applyAlignment="1">
      <alignment vertical="center"/>
    </xf>
    <xf numFmtId="4" fontId="0" fillId="0" borderId="16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49" fontId="8" fillId="0" borderId="14" xfId="0" applyNumberFormat="1" applyFont="1" applyBorder="1" applyAlignment="1">
      <alignment vertical="center"/>
    </xf>
    <xf numFmtId="4" fontId="8" fillId="0" borderId="14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horizontal="right" vertical="center" wrapText="1"/>
    </xf>
    <xf numFmtId="0" fontId="6" fillId="0" borderId="22" xfId="0" applyFont="1" applyBorder="1" applyAlignment="1">
      <alignment vertical="top" wrapText="1"/>
    </xf>
    <xf numFmtId="4" fontId="0" fillId="0" borderId="0" xfId="0" applyNumberFormat="1" applyAlignment="1">
      <alignment vertical="center"/>
    </xf>
    <xf numFmtId="4" fontId="5" fillId="0" borderId="11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0" fontId="5" fillId="0" borderId="12" xfId="0" applyFont="1" applyBorder="1" applyAlignment="1">
      <alignment vertical="top" wrapText="1"/>
    </xf>
    <xf numFmtId="49" fontId="5" fillId="0" borderId="12" xfId="0" applyNumberFormat="1" applyFont="1" applyBorder="1" applyAlignment="1">
      <alignment vertical="top" wrapText="1"/>
    </xf>
    <xf numFmtId="4" fontId="5" fillId="0" borderId="12" xfId="0" applyNumberFormat="1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49" fontId="5" fillId="0" borderId="20" xfId="0" applyNumberFormat="1" applyFont="1" applyBorder="1" applyAlignment="1">
      <alignment vertical="top" wrapText="1"/>
    </xf>
    <xf numFmtId="4" fontId="5" fillId="0" borderId="20" xfId="0" applyNumberFormat="1" applyFont="1" applyBorder="1" applyAlignment="1">
      <alignment vertical="top" wrapText="1"/>
    </xf>
    <xf numFmtId="4" fontId="0" fillId="0" borderId="14" xfId="0" applyNumberFormat="1" applyFont="1" applyBorder="1" applyAlignment="1">
      <alignment vertical="center"/>
    </xf>
    <xf numFmtId="0" fontId="5" fillId="33" borderId="16" xfId="0" applyFont="1" applyFill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13" xfId="0" applyFont="1" applyBorder="1" applyAlignment="1">
      <alignment vertical="center" wrapText="1"/>
    </xf>
    <xf numFmtId="4" fontId="15" fillId="0" borderId="16" xfId="0" applyNumberFormat="1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4" fontId="19" fillId="0" borderId="13" xfId="0" applyNumberFormat="1" applyFont="1" applyBorder="1" applyAlignment="1">
      <alignment vertical="center"/>
    </xf>
    <xf numFmtId="49" fontId="6" fillId="0" borderId="16" xfId="0" applyNumberFormat="1" applyFont="1" applyBorder="1" applyAlignment="1">
      <alignment vertical="top" wrapText="1"/>
    </xf>
    <xf numFmtId="4" fontId="6" fillId="0" borderId="16" xfId="0" applyNumberFormat="1" applyFont="1" applyBorder="1" applyAlignment="1">
      <alignment vertical="top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5" fillId="0" borderId="16" xfId="0" applyFont="1" applyBorder="1" applyAlignment="1">
      <alignment vertical="top" wrapText="1"/>
    </xf>
    <xf numFmtId="49" fontId="5" fillId="0" borderId="16" xfId="0" applyNumberFormat="1" applyFont="1" applyBorder="1" applyAlignment="1">
      <alignment vertical="top" wrapText="1"/>
    </xf>
    <xf numFmtId="4" fontId="5" fillId="0" borderId="16" xfId="0" applyNumberFormat="1" applyFont="1" applyBorder="1" applyAlignment="1">
      <alignment vertical="top" wrapText="1"/>
    </xf>
    <xf numFmtId="0" fontId="5" fillId="0" borderId="18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21" xfId="0" applyFont="1" applyBorder="1" applyAlignment="1">
      <alignment vertical="center"/>
    </xf>
    <xf numFmtId="0" fontId="23" fillId="33" borderId="23" xfId="0" applyFont="1" applyFill="1" applyBorder="1" applyAlignment="1">
      <alignment horizontal="center" vertical="center" wrapText="1"/>
    </xf>
    <xf numFmtId="0" fontId="23" fillId="33" borderId="24" xfId="0" applyFont="1" applyFill="1" applyBorder="1" applyAlignment="1">
      <alignment horizontal="center" vertical="center" wrapText="1"/>
    </xf>
    <xf numFmtId="0" fontId="23" fillId="33" borderId="25" xfId="0" applyFont="1" applyFill="1" applyBorder="1" applyAlignment="1">
      <alignment horizontal="center" vertical="center" wrapText="1"/>
    </xf>
    <xf numFmtId="0" fontId="23" fillId="33" borderId="26" xfId="0" applyFont="1" applyFill="1" applyBorder="1" applyAlignment="1">
      <alignment vertical="center" wrapText="1"/>
    </xf>
    <xf numFmtId="0" fontId="25" fillId="0" borderId="19" xfId="0" applyFont="1" applyBorder="1" applyAlignment="1">
      <alignment horizontal="center" vertical="center" wrapText="1"/>
    </xf>
    <xf numFmtId="49" fontId="23" fillId="0" borderId="13" xfId="0" applyNumberFormat="1" applyFont="1" applyBorder="1" applyAlignment="1">
      <alignment vertical="top" wrapText="1"/>
    </xf>
    <xf numFmtId="0" fontId="23" fillId="0" borderId="13" xfId="0" applyFont="1" applyBorder="1" applyAlignment="1">
      <alignment vertical="top" wrapText="1"/>
    </xf>
    <xf numFmtId="4" fontId="23" fillId="0" borderId="13" xfId="0" applyNumberFormat="1" applyFont="1" applyBorder="1" applyAlignment="1">
      <alignment vertical="top" wrapText="1"/>
    </xf>
    <xf numFmtId="49" fontId="26" fillId="0" borderId="14" xfId="0" applyNumberFormat="1" applyFont="1" applyBorder="1" applyAlignment="1">
      <alignment vertical="top" wrapText="1"/>
    </xf>
    <xf numFmtId="0" fontId="26" fillId="0" borderId="14" xfId="0" applyFont="1" applyBorder="1" applyAlignment="1">
      <alignment vertical="top" wrapText="1"/>
    </xf>
    <xf numFmtId="4" fontId="26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vertical="top" wrapText="1"/>
    </xf>
    <xf numFmtId="0" fontId="23" fillId="0" borderId="14" xfId="0" applyFont="1" applyBorder="1" applyAlignment="1">
      <alignment vertical="top" wrapText="1"/>
    </xf>
    <xf numFmtId="4" fontId="23" fillId="0" borderId="14" xfId="0" applyNumberFormat="1" applyFont="1" applyBorder="1" applyAlignment="1">
      <alignment vertical="top" wrapText="1"/>
    </xf>
    <xf numFmtId="0" fontId="26" fillId="0" borderId="27" xfId="0" applyFont="1" applyBorder="1" applyAlignment="1">
      <alignment vertical="top" wrapText="1"/>
    </xf>
    <xf numFmtId="0" fontId="26" fillId="0" borderId="28" xfId="0" applyFont="1" applyBorder="1" applyAlignment="1">
      <alignment vertical="top" wrapText="1"/>
    </xf>
    <xf numFmtId="0" fontId="26" fillId="0" borderId="16" xfId="0" applyFont="1" applyBorder="1" applyAlignment="1">
      <alignment vertical="top" wrapText="1"/>
    </xf>
    <xf numFmtId="0" fontId="23" fillId="0" borderId="22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3" fillId="0" borderId="27" xfId="0" applyFont="1" applyBorder="1" applyAlignment="1">
      <alignment vertical="top" wrapText="1"/>
    </xf>
    <xf numFmtId="49" fontId="26" fillId="0" borderId="21" xfId="0" applyNumberFormat="1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4" fontId="26" fillId="0" borderId="21" xfId="0" applyNumberFormat="1" applyFont="1" applyBorder="1" applyAlignment="1">
      <alignment vertical="top" wrapText="1"/>
    </xf>
    <xf numFmtId="49" fontId="23" fillId="0" borderId="21" xfId="0" applyNumberFormat="1" applyFont="1" applyBorder="1" applyAlignment="1">
      <alignment vertical="top" wrapText="1"/>
    </xf>
    <xf numFmtId="0" fontId="23" fillId="0" borderId="21" xfId="0" applyFont="1" applyBorder="1" applyAlignment="1">
      <alignment vertical="top" wrapText="1"/>
    </xf>
    <xf numFmtId="4" fontId="23" fillId="0" borderId="21" xfId="0" applyNumberFormat="1" applyFont="1" applyBorder="1" applyAlignment="1">
      <alignment vertical="top" wrapText="1"/>
    </xf>
    <xf numFmtId="0" fontId="26" fillId="0" borderId="20" xfId="0" applyFont="1" applyBorder="1" applyAlignment="1">
      <alignment vertical="top" wrapText="1"/>
    </xf>
    <xf numFmtId="0" fontId="23" fillId="0" borderId="16" xfId="0" applyFont="1" applyBorder="1" applyAlignment="1">
      <alignment vertical="top" wrapText="1"/>
    </xf>
    <xf numFmtId="49" fontId="23" fillId="0" borderId="16" xfId="0" applyNumberFormat="1" applyFont="1" applyBorder="1" applyAlignment="1">
      <alignment vertical="top" wrapText="1"/>
    </xf>
    <xf numFmtId="4" fontId="23" fillId="0" borderId="16" xfId="0" applyNumberFormat="1" applyFont="1" applyBorder="1" applyAlignment="1">
      <alignment vertical="top" wrapText="1"/>
    </xf>
    <xf numFmtId="49" fontId="26" fillId="0" borderId="16" xfId="0" applyNumberFormat="1" applyFont="1" applyBorder="1" applyAlignment="1">
      <alignment vertical="top" wrapText="1"/>
    </xf>
    <xf numFmtId="4" fontId="26" fillId="0" borderId="16" xfId="0" applyNumberFormat="1" applyFont="1" applyBorder="1" applyAlignment="1">
      <alignment vertical="top" wrapText="1"/>
    </xf>
    <xf numFmtId="0" fontId="26" fillId="0" borderId="17" xfId="0" applyFont="1" applyBorder="1" applyAlignment="1">
      <alignment vertical="top" wrapText="1"/>
    </xf>
    <xf numFmtId="49" fontId="23" fillId="0" borderId="28" xfId="0" applyNumberFormat="1" applyFont="1" applyBorder="1" applyAlignment="1">
      <alignment vertical="top" wrapText="1"/>
    </xf>
    <xf numFmtId="0" fontId="23" fillId="0" borderId="28" xfId="0" applyFont="1" applyBorder="1" applyAlignment="1">
      <alignment vertical="top" wrapText="1"/>
    </xf>
    <xf numFmtId="4" fontId="23" fillId="0" borderId="28" xfId="0" applyNumberFormat="1" applyFont="1" applyBorder="1" applyAlignment="1">
      <alignment vertical="top" wrapText="1"/>
    </xf>
    <xf numFmtId="0" fontId="23" fillId="0" borderId="29" xfId="0" applyFont="1" applyBorder="1" applyAlignment="1">
      <alignment vertical="top" wrapText="1"/>
    </xf>
    <xf numFmtId="0" fontId="26" fillId="0" borderId="10" xfId="0" applyFont="1" applyBorder="1" applyAlignment="1">
      <alignment vertical="top" wrapText="1"/>
    </xf>
    <xf numFmtId="0" fontId="26" fillId="0" borderId="0" xfId="0" applyFont="1" applyBorder="1" applyAlignment="1">
      <alignment vertical="top" wrapText="1"/>
    </xf>
    <xf numFmtId="4" fontId="23" fillId="0" borderId="16" xfId="0" applyNumberFormat="1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8" fillId="0" borderId="0" xfId="0" applyFont="1" applyAlignment="1">
      <alignment vertical="center"/>
    </xf>
    <xf numFmtId="0" fontId="19" fillId="0" borderId="16" xfId="0" applyFont="1" applyBorder="1" applyAlignment="1">
      <alignment vertical="top" wrapText="1"/>
    </xf>
    <xf numFmtId="4" fontId="5" fillId="0" borderId="16" xfId="0" applyNumberFormat="1" applyFont="1" applyBorder="1" applyAlignment="1">
      <alignment horizontal="right" vertical="center" wrapText="1"/>
    </xf>
    <xf numFmtId="4" fontId="26" fillId="0" borderId="28" xfId="0" applyNumberFormat="1" applyFont="1" applyBorder="1" applyAlignment="1">
      <alignment vertical="top" wrapText="1"/>
    </xf>
    <xf numFmtId="0" fontId="0" fillId="0" borderId="0" xfId="0" applyAlignment="1">
      <alignment horizontal="left"/>
    </xf>
    <xf numFmtId="0" fontId="5" fillId="33" borderId="16" xfId="0" applyFont="1" applyFill="1" applyBorder="1" applyAlignment="1">
      <alignment horizontal="right" vertical="center"/>
    </xf>
    <xf numFmtId="0" fontId="20" fillId="0" borderId="0" xfId="0" applyFont="1" applyAlignment="1">
      <alignment horizontal="left" vertical="top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3" fillId="33" borderId="23" xfId="0" applyFont="1" applyFill="1" applyBorder="1" applyAlignment="1">
      <alignment horizontal="center" vertical="center" wrapText="1"/>
    </xf>
    <xf numFmtId="0" fontId="23" fillId="33" borderId="30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3" fillId="33" borderId="3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23" fillId="33" borderId="32" xfId="0" applyFont="1" applyFill="1" applyBorder="1" applyAlignment="1">
      <alignment horizontal="center" vertical="center" wrapText="1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0" fontId="23" fillId="33" borderId="35" xfId="0" applyFont="1" applyFill="1" applyBorder="1" applyAlignment="1">
      <alignment horizontal="center" vertical="center" wrapText="1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36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3" fillId="33" borderId="40" xfId="0" applyFont="1" applyFill="1" applyBorder="1" applyAlignment="1">
      <alignment horizontal="center" vertical="center" wrapText="1"/>
    </xf>
    <xf numFmtId="0" fontId="23" fillId="33" borderId="41" xfId="0" applyFont="1" applyFill="1" applyBorder="1" applyAlignment="1">
      <alignment horizontal="center" vertical="center" wrapText="1"/>
    </xf>
    <xf numFmtId="0" fontId="23" fillId="33" borderId="42" xfId="0" applyFont="1" applyFill="1" applyBorder="1" applyAlignment="1">
      <alignment horizontal="center" vertical="center" wrapText="1"/>
    </xf>
    <xf numFmtId="0" fontId="23" fillId="33" borderId="43" xfId="0" applyFont="1" applyFill="1" applyBorder="1" applyAlignment="1">
      <alignment horizontal="center" vertical="center" wrapText="1"/>
    </xf>
    <xf numFmtId="0" fontId="23" fillId="33" borderId="44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right" vertical="center"/>
    </xf>
    <xf numFmtId="0" fontId="23" fillId="33" borderId="17" xfId="0" applyFont="1" applyFill="1" applyBorder="1" applyAlignment="1">
      <alignment horizontal="center" vertical="center" textRotation="90" wrapText="1"/>
    </xf>
    <xf numFmtId="0" fontId="23" fillId="33" borderId="31" xfId="0" applyFont="1" applyFill="1" applyBorder="1" applyAlignment="1">
      <alignment horizontal="center" vertical="center" textRotation="90" wrapText="1"/>
    </xf>
    <xf numFmtId="0" fontId="23" fillId="33" borderId="45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3" fillId="33" borderId="46" xfId="0" applyFont="1" applyFill="1" applyBorder="1" applyAlignment="1">
      <alignment horizontal="center" vertical="center" wrapText="1"/>
    </xf>
    <xf numFmtId="0" fontId="23" fillId="33" borderId="47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48" xfId="0" applyFont="1" applyFill="1" applyBorder="1" applyAlignment="1">
      <alignment horizontal="center" vertical="center" wrapText="1"/>
    </xf>
    <xf numFmtId="0" fontId="23" fillId="33" borderId="49" xfId="0" applyFont="1" applyFill="1" applyBorder="1" applyAlignment="1">
      <alignment horizontal="center" vertical="center" wrapText="1"/>
    </xf>
    <xf numFmtId="0" fontId="23" fillId="33" borderId="50" xfId="0" applyFont="1" applyFill="1" applyBorder="1" applyAlignment="1">
      <alignment horizontal="center" vertical="center" wrapText="1"/>
    </xf>
    <xf numFmtId="0" fontId="23" fillId="33" borderId="51" xfId="0" applyFont="1" applyFill="1" applyBorder="1" applyAlignment="1">
      <alignment horizontal="center" vertical="center" wrapText="1"/>
    </xf>
    <xf numFmtId="0" fontId="23" fillId="33" borderId="52" xfId="0" applyFont="1" applyFill="1" applyBorder="1" applyAlignment="1">
      <alignment horizontal="center" vertical="center" wrapText="1"/>
    </xf>
    <xf numFmtId="0" fontId="23" fillId="33" borderId="53" xfId="0" applyFont="1" applyFill="1" applyBorder="1" applyAlignment="1">
      <alignment horizontal="center" vertical="center" wrapText="1"/>
    </xf>
    <xf numFmtId="0" fontId="23" fillId="33" borderId="5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5" fillId="33" borderId="36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3" borderId="4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4" fontId="15" fillId="0" borderId="16" xfId="0" applyNumberFormat="1" applyFont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 wrapText="1"/>
    </xf>
    <xf numFmtId="0" fontId="8" fillId="33" borderId="51" xfId="0" applyFont="1" applyFill="1" applyBorder="1" applyAlignment="1">
      <alignment horizontal="center" vertical="center" wrapText="1"/>
    </xf>
    <xf numFmtId="0" fontId="8" fillId="33" borderId="46" xfId="0" applyFont="1" applyFill="1" applyBorder="1" applyAlignment="1">
      <alignment horizontal="center" vertical="center" wrapText="1"/>
    </xf>
    <xf numFmtId="0" fontId="8" fillId="33" borderId="52" xfId="0" applyFont="1" applyFill="1" applyBorder="1" applyAlignment="1">
      <alignment horizontal="center" vertical="center" wrapText="1"/>
    </xf>
    <xf numFmtId="0" fontId="8" fillId="33" borderId="53" xfId="0" applyFont="1" applyFill="1" applyBorder="1" applyAlignment="1">
      <alignment horizontal="center" vertical="center" wrapText="1"/>
    </xf>
    <xf numFmtId="0" fontId="8" fillId="33" borderId="54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right" vertical="center"/>
    </xf>
    <xf numFmtId="0" fontId="2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showGridLines="0" defaultGridColor="0" zoomScalePageLayoutView="0" colorId="7" workbookViewId="0" topLeftCell="A1">
      <selection activeCell="A2" sqref="A2:G2"/>
    </sheetView>
  </sheetViews>
  <sheetFormatPr defaultColWidth="9.00390625" defaultRowHeight="12.75"/>
  <cols>
    <col min="1" max="1" width="6.00390625" style="0" customWidth="1"/>
    <col min="2" max="2" width="10.375" style="0" customWidth="1"/>
    <col min="3" max="3" width="8.75390625" style="0" customWidth="1"/>
    <col min="4" max="4" width="35.00390625" style="0" customWidth="1"/>
    <col min="5" max="5" width="20.375" style="0" customWidth="1"/>
    <col min="6" max="6" width="20.375" style="10" customWidth="1"/>
    <col min="7" max="7" width="19.00390625" style="10" customWidth="1"/>
  </cols>
  <sheetData>
    <row r="1" spans="1:7" ht="48.75" customHeight="1">
      <c r="A1" s="3"/>
      <c r="B1" s="3"/>
      <c r="C1" s="3"/>
      <c r="D1" s="3"/>
      <c r="E1" s="3"/>
      <c r="F1" s="177" t="s">
        <v>377</v>
      </c>
      <c r="G1" s="177"/>
    </row>
    <row r="2" spans="1:7" ht="47.25" customHeight="1">
      <c r="A2" s="178" t="s">
        <v>360</v>
      </c>
      <c r="B2" s="178"/>
      <c r="C2" s="178"/>
      <c r="D2" s="178"/>
      <c r="E2" s="178"/>
      <c r="F2" s="178"/>
      <c r="G2" s="179"/>
    </row>
    <row r="3" spans="1:7" ht="9.75" customHeight="1">
      <c r="A3" s="122"/>
      <c r="B3" s="122"/>
      <c r="C3" s="122"/>
      <c r="D3" s="122"/>
      <c r="E3" s="122"/>
      <c r="F3" s="122"/>
      <c r="G3" s="123" t="s">
        <v>0</v>
      </c>
    </row>
    <row r="4" spans="1:7" s="3" customFormat="1" ht="15" customHeight="1">
      <c r="A4" s="180" t="s">
        <v>1</v>
      </c>
      <c r="B4" s="180" t="s">
        <v>2</v>
      </c>
      <c r="C4" s="180" t="s">
        <v>3</v>
      </c>
      <c r="D4" s="180" t="s">
        <v>4</v>
      </c>
      <c r="E4" s="180" t="s">
        <v>311</v>
      </c>
      <c r="F4" s="180" t="s">
        <v>5</v>
      </c>
      <c r="G4" s="180"/>
    </row>
    <row r="5" spans="1:7" s="5" customFormat="1" ht="51" customHeight="1">
      <c r="A5" s="180"/>
      <c r="B5" s="180"/>
      <c r="C5" s="180"/>
      <c r="D5" s="180"/>
      <c r="E5" s="180"/>
      <c r="F5" s="4" t="s">
        <v>6</v>
      </c>
      <c r="G5" s="4" t="s">
        <v>7</v>
      </c>
    </row>
    <row r="6" spans="1:7" s="3" customFormat="1" ht="12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</row>
    <row r="7" spans="1:7" s="104" customFormat="1" ht="28.5" customHeight="1">
      <c r="A7" s="87">
        <v>700</v>
      </c>
      <c r="B7" s="87"/>
      <c r="C7" s="87"/>
      <c r="D7" s="87" t="s">
        <v>118</v>
      </c>
      <c r="E7" s="103">
        <f>E8</f>
        <v>438000</v>
      </c>
      <c r="F7" s="103">
        <f>F8</f>
        <v>113000</v>
      </c>
      <c r="G7" s="103">
        <f>G8</f>
        <v>325000</v>
      </c>
    </row>
    <row r="8" spans="1:7" s="3" customFormat="1" ht="25.5" customHeight="1">
      <c r="A8" s="8"/>
      <c r="B8" s="8">
        <v>70005</v>
      </c>
      <c r="C8" s="8"/>
      <c r="D8" s="8" t="s">
        <v>280</v>
      </c>
      <c r="E8" s="75">
        <f>E9+E10+E11+E12</f>
        <v>438000</v>
      </c>
      <c r="F8" s="75">
        <f>F9+F10+F12</f>
        <v>113000</v>
      </c>
      <c r="G8" s="75">
        <f>G11</f>
        <v>325000</v>
      </c>
    </row>
    <row r="9" spans="1:7" s="3" customFormat="1" ht="25.5" customHeight="1">
      <c r="A9" s="8"/>
      <c r="B9" s="8"/>
      <c r="C9" s="76" t="s">
        <v>361</v>
      </c>
      <c r="D9" s="8" t="s">
        <v>362</v>
      </c>
      <c r="E9" s="75">
        <v>3000</v>
      </c>
      <c r="F9" s="75">
        <v>3000</v>
      </c>
      <c r="G9" s="75"/>
    </row>
    <row r="10" spans="1:7" s="3" customFormat="1" ht="89.25">
      <c r="A10" s="8"/>
      <c r="B10" s="8"/>
      <c r="C10" s="76" t="s">
        <v>119</v>
      </c>
      <c r="D10" s="8" t="s">
        <v>287</v>
      </c>
      <c r="E10" s="75">
        <v>105000</v>
      </c>
      <c r="F10" s="75">
        <v>105000</v>
      </c>
      <c r="G10" s="75"/>
    </row>
    <row r="11" spans="1:7" s="3" customFormat="1" ht="44.25" customHeight="1">
      <c r="A11" s="8"/>
      <c r="B11" s="8"/>
      <c r="C11" s="76" t="s">
        <v>315</v>
      </c>
      <c r="D11" s="8" t="s">
        <v>314</v>
      </c>
      <c r="E11" s="75">
        <v>325000</v>
      </c>
      <c r="F11" s="75"/>
      <c r="G11" s="75">
        <v>325000</v>
      </c>
    </row>
    <row r="12" spans="1:7" s="3" customFormat="1" ht="26.25" customHeight="1">
      <c r="A12" s="77"/>
      <c r="B12" s="77"/>
      <c r="C12" s="78" t="s">
        <v>141</v>
      </c>
      <c r="D12" s="77" t="s">
        <v>305</v>
      </c>
      <c r="E12" s="79">
        <v>5000</v>
      </c>
      <c r="F12" s="79">
        <v>5000</v>
      </c>
      <c r="G12" s="79"/>
    </row>
    <row r="13" spans="1:7" s="104" customFormat="1" ht="28.5" customHeight="1">
      <c r="A13" s="105">
        <v>710</v>
      </c>
      <c r="B13" s="105"/>
      <c r="C13" s="106"/>
      <c r="D13" s="105" t="s">
        <v>120</v>
      </c>
      <c r="E13" s="107">
        <f>E14</f>
        <v>10000</v>
      </c>
      <c r="F13" s="107">
        <f>F14</f>
        <v>10000</v>
      </c>
      <c r="G13" s="107"/>
    </row>
    <row r="14" spans="1:7" s="3" customFormat="1" ht="24" customHeight="1">
      <c r="A14" s="8"/>
      <c r="B14" s="8">
        <v>71035</v>
      </c>
      <c r="C14" s="76"/>
      <c r="D14" s="8" t="s">
        <v>121</v>
      </c>
      <c r="E14" s="75">
        <f>E15</f>
        <v>10000</v>
      </c>
      <c r="F14" s="75">
        <f>F15</f>
        <v>10000</v>
      </c>
      <c r="G14" s="75"/>
    </row>
    <row r="15" spans="1:7" s="3" customFormat="1" ht="89.25">
      <c r="A15" s="8"/>
      <c r="B15" s="8"/>
      <c r="C15" s="76" t="s">
        <v>119</v>
      </c>
      <c r="D15" s="8" t="s">
        <v>288</v>
      </c>
      <c r="E15" s="75">
        <v>10000</v>
      </c>
      <c r="F15" s="75">
        <v>10000</v>
      </c>
      <c r="G15" s="75"/>
    </row>
    <row r="16" spans="1:7" s="104" customFormat="1" ht="26.25" customHeight="1">
      <c r="A16" s="105">
        <v>750</v>
      </c>
      <c r="B16" s="105"/>
      <c r="C16" s="106"/>
      <c r="D16" s="105" t="s">
        <v>122</v>
      </c>
      <c r="E16" s="107">
        <f>E17+E19</f>
        <v>56600</v>
      </c>
      <c r="F16" s="107">
        <f>F17+F19</f>
        <v>56600</v>
      </c>
      <c r="G16" s="107"/>
    </row>
    <row r="17" spans="1:7" s="3" customFormat="1" ht="21" customHeight="1">
      <c r="A17" s="8"/>
      <c r="B17" s="8">
        <v>75011</v>
      </c>
      <c r="C17" s="76"/>
      <c r="D17" s="8" t="s">
        <v>123</v>
      </c>
      <c r="E17" s="75">
        <f>E18</f>
        <v>44600</v>
      </c>
      <c r="F17" s="75">
        <f>F18</f>
        <v>44600</v>
      </c>
      <c r="G17" s="75"/>
    </row>
    <row r="18" spans="1:7" s="3" customFormat="1" ht="68.25" customHeight="1">
      <c r="A18" s="8"/>
      <c r="B18" s="8"/>
      <c r="C18" s="76" t="s">
        <v>124</v>
      </c>
      <c r="D18" s="8" t="s">
        <v>125</v>
      </c>
      <c r="E18" s="75">
        <v>44600</v>
      </c>
      <c r="F18" s="75">
        <v>44600</v>
      </c>
      <c r="G18" s="75"/>
    </row>
    <row r="19" spans="1:7" s="3" customFormat="1" ht="26.25" customHeight="1">
      <c r="A19" s="8"/>
      <c r="B19" s="8">
        <v>75023</v>
      </c>
      <c r="C19" s="76"/>
      <c r="D19" s="8" t="s">
        <v>126</v>
      </c>
      <c r="E19" s="75">
        <f>E20</f>
        <v>12000</v>
      </c>
      <c r="F19" s="75">
        <f>F20</f>
        <v>12000</v>
      </c>
      <c r="G19" s="75"/>
    </row>
    <row r="20" spans="1:7" s="3" customFormat="1" ht="27.75" customHeight="1">
      <c r="A20" s="77"/>
      <c r="B20" s="77"/>
      <c r="C20" s="78" t="s">
        <v>127</v>
      </c>
      <c r="D20" s="77" t="s">
        <v>128</v>
      </c>
      <c r="E20" s="79">
        <v>12000</v>
      </c>
      <c r="F20" s="79">
        <v>12000</v>
      </c>
      <c r="G20" s="79"/>
    </row>
    <row r="21" spans="1:7" s="104" customFormat="1" ht="51" customHeight="1">
      <c r="A21" s="108">
        <v>751</v>
      </c>
      <c r="B21" s="108"/>
      <c r="C21" s="109"/>
      <c r="D21" s="108" t="s">
        <v>129</v>
      </c>
      <c r="E21" s="110">
        <f>E22</f>
        <v>444</v>
      </c>
      <c r="F21" s="110">
        <f>F22</f>
        <v>444</v>
      </c>
      <c r="G21" s="110"/>
    </row>
    <row r="22" spans="1:7" s="3" customFormat="1" ht="31.5" customHeight="1">
      <c r="A22" s="77"/>
      <c r="B22" s="77">
        <v>75101</v>
      </c>
      <c r="C22" s="78"/>
      <c r="D22" s="77" t="s">
        <v>130</v>
      </c>
      <c r="E22" s="79">
        <f>E23</f>
        <v>444</v>
      </c>
      <c r="F22" s="79">
        <f>F23</f>
        <v>444</v>
      </c>
      <c r="G22" s="79"/>
    </row>
    <row r="23" spans="1:7" s="3" customFormat="1" ht="69.75" customHeight="1">
      <c r="A23" s="77"/>
      <c r="B23" s="77"/>
      <c r="C23" s="78" t="s">
        <v>124</v>
      </c>
      <c r="D23" s="8" t="s">
        <v>125</v>
      </c>
      <c r="E23" s="79">
        <v>444</v>
      </c>
      <c r="F23" s="79">
        <v>444</v>
      </c>
      <c r="G23" s="79"/>
    </row>
    <row r="24" spans="1:7" s="104" customFormat="1" ht="72" customHeight="1">
      <c r="A24" s="108">
        <v>756</v>
      </c>
      <c r="B24" s="108"/>
      <c r="C24" s="109"/>
      <c r="D24" s="108" t="s">
        <v>131</v>
      </c>
      <c r="E24" s="110">
        <f>E25+E31+E38+E43</f>
        <v>3818411</v>
      </c>
      <c r="F24" s="110">
        <f>F25+F38+F31+F43</f>
        <v>3818411</v>
      </c>
      <c r="G24" s="110"/>
    </row>
    <row r="25" spans="1:7" s="3" customFormat="1" ht="71.25" customHeight="1">
      <c r="A25" s="77"/>
      <c r="B25" s="77">
        <v>75615</v>
      </c>
      <c r="C25" s="78"/>
      <c r="D25" s="77" t="s">
        <v>132</v>
      </c>
      <c r="E25" s="79">
        <f>E26+E27+E28+E29+E30</f>
        <v>1887000</v>
      </c>
      <c r="F25" s="79">
        <f>F26+F27+F28+F29+F30</f>
        <v>1887000</v>
      </c>
      <c r="G25" s="79"/>
    </row>
    <row r="26" spans="1:7" s="3" customFormat="1" ht="17.25" customHeight="1">
      <c r="A26" s="77"/>
      <c r="B26" s="77"/>
      <c r="C26" s="78" t="s">
        <v>133</v>
      </c>
      <c r="D26" s="77" t="s">
        <v>134</v>
      </c>
      <c r="E26" s="79">
        <v>780000</v>
      </c>
      <c r="F26" s="79">
        <v>780000</v>
      </c>
      <c r="G26" s="79"/>
    </row>
    <row r="27" spans="1:7" s="3" customFormat="1" ht="19.5" customHeight="1">
      <c r="A27" s="77"/>
      <c r="B27" s="77"/>
      <c r="C27" s="78" t="s">
        <v>135</v>
      </c>
      <c r="D27" s="77" t="s">
        <v>136</v>
      </c>
      <c r="E27" s="79">
        <v>1060000</v>
      </c>
      <c r="F27" s="79">
        <v>1060000</v>
      </c>
      <c r="G27" s="79"/>
    </row>
    <row r="28" spans="1:7" s="3" customFormat="1" ht="18" customHeight="1">
      <c r="A28" s="77"/>
      <c r="B28" s="77"/>
      <c r="C28" s="78" t="s">
        <v>137</v>
      </c>
      <c r="D28" s="77" t="s">
        <v>138</v>
      </c>
      <c r="E28" s="79">
        <v>31000</v>
      </c>
      <c r="F28" s="79">
        <v>31000</v>
      </c>
      <c r="G28" s="79"/>
    </row>
    <row r="29" spans="1:7" s="3" customFormat="1" ht="20.25" customHeight="1">
      <c r="A29" s="77"/>
      <c r="B29" s="77"/>
      <c r="C29" s="78" t="s">
        <v>139</v>
      </c>
      <c r="D29" s="77" t="s">
        <v>140</v>
      </c>
      <c r="E29" s="79">
        <v>9000</v>
      </c>
      <c r="F29" s="79">
        <v>9000</v>
      </c>
      <c r="G29" s="79"/>
    </row>
    <row r="30" spans="1:7" s="3" customFormat="1" ht="27.75" customHeight="1">
      <c r="A30" s="77"/>
      <c r="B30" s="77"/>
      <c r="C30" s="78" t="s">
        <v>141</v>
      </c>
      <c r="D30" s="77" t="s">
        <v>305</v>
      </c>
      <c r="E30" s="79">
        <v>7000</v>
      </c>
      <c r="F30" s="79">
        <v>7000</v>
      </c>
      <c r="G30" s="79"/>
    </row>
    <row r="31" spans="1:7" s="3" customFormat="1" ht="72.75" customHeight="1">
      <c r="A31" s="77"/>
      <c r="B31" s="77">
        <v>75616</v>
      </c>
      <c r="C31" s="78"/>
      <c r="D31" s="77" t="s">
        <v>289</v>
      </c>
      <c r="E31" s="79">
        <f>E32+E33+E34+E35+E36+E37</f>
        <v>1051000</v>
      </c>
      <c r="F31" s="79">
        <f>F32+F33+F34+F35+F36+F37</f>
        <v>1051000</v>
      </c>
      <c r="G31" s="79"/>
    </row>
    <row r="32" spans="1:7" s="3" customFormat="1" ht="18.75" customHeight="1">
      <c r="A32" s="77"/>
      <c r="B32" s="77"/>
      <c r="C32" s="78" t="s">
        <v>133</v>
      </c>
      <c r="D32" s="77" t="s">
        <v>134</v>
      </c>
      <c r="E32" s="79">
        <v>300000</v>
      </c>
      <c r="F32" s="79">
        <v>300000</v>
      </c>
      <c r="G32" s="79"/>
    </row>
    <row r="33" spans="1:7" s="3" customFormat="1" ht="18" customHeight="1">
      <c r="A33" s="77"/>
      <c r="B33" s="77"/>
      <c r="C33" s="78" t="s">
        <v>135</v>
      </c>
      <c r="D33" s="77" t="s">
        <v>136</v>
      </c>
      <c r="E33" s="79">
        <v>700000</v>
      </c>
      <c r="F33" s="79">
        <v>700000</v>
      </c>
      <c r="G33" s="79"/>
    </row>
    <row r="34" spans="1:7" s="3" customFormat="1" ht="18" customHeight="1">
      <c r="A34" s="77"/>
      <c r="B34" s="77"/>
      <c r="C34" s="78" t="s">
        <v>137</v>
      </c>
      <c r="D34" s="77" t="s">
        <v>138</v>
      </c>
      <c r="E34" s="79">
        <v>1000</v>
      </c>
      <c r="F34" s="79">
        <v>1000</v>
      </c>
      <c r="G34" s="79"/>
    </row>
    <row r="35" spans="1:7" s="3" customFormat="1" ht="18" customHeight="1">
      <c r="A35" s="77"/>
      <c r="B35" s="77"/>
      <c r="C35" s="78" t="s">
        <v>142</v>
      </c>
      <c r="D35" s="77" t="s">
        <v>143</v>
      </c>
      <c r="E35" s="79">
        <v>10000</v>
      </c>
      <c r="F35" s="79">
        <v>10000</v>
      </c>
      <c r="G35" s="79"/>
    </row>
    <row r="36" spans="1:7" s="3" customFormat="1" ht="18.75" customHeight="1">
      <c r="A36" s="77"/>
      <c r="B36" s="77"/>
      <c r="C36" s="78" t="s">
        <v>144</v>
      </c>
      <c r="D36" s="77" t="s">
        <v>145</v>
      </c>
      <c r="E36" s="79">
        <v>30000</v>
      </c>
      <c r="F36" s="79">
        <v>30000</v>
      </c>
      <c r="G36" s="79"/>
    </row>
    <row r="37" spans="1:7" s="3" customFormat="1" ht="26.25" customHeight="1">
      <c r="A37" s="77"/>
      <c r="B37" s="77"/>
      <c r="C37" s="78" t="s">
        <v>141</v>
      </c>
      <c r="D37" s="77" t="s">
        <v>305</v>
      </c>
      <c r="E37" s="79">
        <v>10000</v>
      </c>
      <c r="F37" s="79">
        <v>10000</v>
      </c>
      <c r="G37" s="79"/>
    </row>
    <row r="38" spans="1:7" s="3" customFormat="1" ht="45" customHeight="1">
      <c r="A38" s="77"/>
      <c r="B38" s="77">
        <v>75618</v>
      </c>
      <c r="C38" s="78"/>
      <c r="D38" s="77" t="s">
        <v>146</v>
      </c>
      <c r="E38" s="79">
        <f>E39+E40+E41+E42</f>
        <v>215000</v>
      </c>
      <c r="F38" s="79">
        <f>F39+F40+F41+F42</f>
        <v>215000</v>
      </c>
      <c r="G38" s="79"/>
    </row>
    <row r="39" spans="1:7" s="3" customFormat="1" ht="21.75" customHeight="1">
      <c r="A39" s="77"/>
      <c r="B39" s="77"/>
      <c r="C39" s="78" t="s">
        <v>147</v>
      </c>
      <c r="D39" s="77" t="s">
        <v>148</v>
      </c>
      <c r="E39" s="79">
        <v>10000</v>
      </c>
      <c r="F39" s="79">
        <v>10000</v>
      </c>
      <c r="G39" s="79"/>
    </row>
    <row r="40" spans="1:7" s="3" customFormat="1" ht="19.5" customHeight="1">
      <c r="A40" s="77"/>
      <c r="B40" s="77"/>
      <c r="C40" s="78" t="s">
        <v>149</v>
      </c>
      <c r="D40" s="77" t="s">
        <v>150</v>
      </c>
      <c r="E40" s="79">
        <v>5000</v>
      </c>
      <c r="F40" s="79">
        <v>5000</v>
      </c>
      <c r="G40" s="79"/>
    </row>
    <row r="41" spans="1:7" s="3" customFormat="1" ht="30.75" customHeight="1">
      <c r="A41" s="77"/>
      <c r="B41" s="77"/>
      <c r="C41" s="78" t="s">
        <v>151</v>
      </c>
      <c r="D41" s="77" t="s">
        <v>304</v>
      </c>
      <c r="E41" s="79">
        <v>40000</v>
      </c>
      <c r="F41" s="79">
        <v>40000</v>
      </c>
      <c r="G41" s="79"/>
    </row>
    <row r="42" spans="1:7" s="3" customFormat="1" ht="58.5" customHeight="1">
      <c r="A42" s="77"/>
      <c r="B42" s="77"/>
      <c r="C42" s="78" t="s">
        <v>152</v>
      </c>
      <c r="D42" s="77" t="s">
        <v>153</v>
      </c>
      <c r="E42" s="79">
        <v>160000</v>
      </c>
      <c r="F42" s="79">
        <v>160000</v>
      </c>
      <c r="G42" s="79"/>
    </row>
    <row r="43" spans="1:7" s="3" customFormat="1" ht="33.75" customHeight="1">
      <c r="A43" s="77"/>
      <c r="B43" s="77">
        <v>75621</v>
      </c>
      <c r="C43" s="78"/>
      <c r="D43" s="77" t="s">
        <v>154</v>
      </c>
      <c r="E43" s="79">
        <f>E44+E45</f>
        <v>665411</v>
      </c>
      <c r="F43" s="79">
        <f>F44+F45</f>
        <v>665411</v>
      </c>
      <c r="G43" s="79"/>
    </row>
    <row r="44" spans="1:7" s="3" customFormat="1" ht="21.75" customHeight="1">
      <c r="A44" s="77"/>
      <c r="B44" s="77"/>
      <c r="C44" s="78" t="s">
        <v>155</v>
      </c>
      <c r="D44" s="77" t="s">
        <v>156</v>
      </c>
      <c r="E44" s="79">
        <v>595411</v>
      </c>
      <c r="F44" s="79">
        <v>595411</v>
      </c>
      <c r="G44" s="79"/>
    </row>
    <row r="45" spans="1:7" s="3" customFormat="1" ht="19.5" customHeight="1">
      <c r="A45" s="77"/>
      <c r="B45" s="77"/>
      <c r="C45" s="78" t="s">
        <v>157</v>
      </c>
      <c r="D45" s="77" t="s">
        <v>158</v>
      </c>
      <c r="E45" s="79">
        <v>70000</v>
      </c>
      <c r="F45" s="79">
        <v>70000</v>
      </c>
      <c r="G45" s="79"/>
    </row>
    <row r="46" spans="1:7" s="104" customFormat="1" ht="24" customHeight="1">
      <c r="A46" s="108">
        <v>758</v>
      </c>
      <c r="B46" s="108"/>
      <c r="C46" s="109"/>
      <c r="D46" s="108" t="s">
        <v>226</v>
      </c>
      <c r="E46" s="110">
        <f>E47+E49+E51</f>
        <v>3276916</v>
      </c>
      <c r="F46" s="110">
        <f>F47+F49+F51</f>
        <v>3276916</v>
      </c>
      <c r="G46" s="110"/>
    </row>
    <row r="47" spans="1:7" s="3" customFormat="1" ht="33" customHeight="1">
      <c r="A47" s="77"/>
      <c r="B47" s="77">
        <v>75801</v>
      </c>
      <c r="C47" s="78"/>
      <c r="D47" s="77" t="s">
        <v>159</v>
      </c>
      <c r="E47" s="79">
        <f>E48</f>
        <v>2569031</v>
      </c>
      <c r="F47" s="79">
        <f>F48</f>
        <v>2569031</v>
      </c>
      <c r="G47" s="79"/>
    </row>
    <row r="48" spans="1:7" s="3" customFormat="1" ht="23.25" customHeight="1">
      <c r="A48" s="77"/>
      <c r="B48" s="77"/>
      <c r="C48" s="78" t="s">
        <v>160</v>
      </c>
      <c r="D48" s="77" t="s">
        <v>161</v>
      </c>
      <c r="E48" s="79">
        <v>2569031</v>
      </c>
      <c r="F48" s="79">
        <v>2569031</v>
      </c>
      <c r="G48" s="79"/>
    </row>
    <row r="49" spans="1:7" s="3" customFormat="1" ht="33.75" customHeight="1">
      <c r="A49" s="77"/>
      <c r="B49" s="77">
        <v>75807</v>
      </c>
      <c r="C49" s="78"/>
      <c r="D49" s="77" t="s">
        <v>290</v>
      </c>
      <c r="E49" s="79">
        <f>E50</f>
        <v>666462</v>
      </c>
      <c r="F49" s="79">
        <f>F50</f>
        <v>666462</v>
      </c>
      <c r="G49" s="79"/>
    </row>
    <row r="50" spans="1:7" s="3" customFormat="1" ht="21.75" customHeight="1">
      <c r="A50" s="77"/>
      <c r="B50" s="77"/>
      <c r="C50" s="78" t="s">
        <v>160</v>
      </c>
      <c r="D50" s="77" t="s">
        <v>161</v>
      </c>
      <c r="E50" s="79">
        <v>666462</v>
      </c>
      <c r="F50" s="79">
        <v>666462</v>
      </c>
      <c r="G50" s="79"/>
    </row>
    <row r="51" spans="1:7" s="3" customFormat="1" ht="33" customHeight="1">
      <c r="A51" s="77"/>
      <c r="B51" s="77">
        <v>75831</v>
      </c>
      <c r="C51" s="78"/>
      <c r="D51" s="77" t="s">
        <v>291</v>
      </c>
      <c r="E51" s="79">
        <f>E52</f>
        <v>41423</v>
      </c>
      <c r="F51" s="79">
        <f>F52</f>
        <v>41423</v>
      </c>
      <c r="G51" s="79"/>
    </row>
    <row r="52" spans="1:7" s="3" customFormat="1" ht="23.25" customHeight="1">
      <c r="A52" s="77"/>
      <c r="B52" s="77"/>
      <c r="C52" s="78" t="s">
        <v>160</v>
      </c>
      <c r="D52" s="77" t="s">
        <v>161</v>
      </c>
      <c r="E52" s="79">
        <v>41423</v>
      </c>
      <c r="F52" s="79">
        <v>41423</v>
      </c>
      <c r="G52" s="79"/>
    </row>
    <row r="53" spans="1:7" s="104" customFormat="1" ht="23.25" customHeight="1">
      <c r="A53" s="108">
        <v>801</v>
      </c>
      <c r="B53" s="108"/>
      <c r="C53" s="109"/>
      <c r="D53" s="108" t="s">
        <v>175</v>
      </c>
      <c r="E53" s="110">
        <f>E54</f>
        <v>40000</v>
      </c>
      <c r="F53" s="110">
        <f>F54</f>
        <v>40000</v>
      </c>
      <c r="G53" s="110"/>
    </row>
    <row r="54" spans="1:7" s="3" customFormat="1" ht="23.25" customHeight="1">
      <c r="A54" s="77"/>
      <c r="B54" s="77">
        <v>80101</v>
      </c>
      <c r="C54" s="78"/>
      <c r="D54" s="77" t="s">
        <v>176</v>
      </c>
      <c r="E54" s="79">
        <f>E55+E56</f>
        <v>40000</v>
      </c>
      <c r="F54" s="79">
        <f>F55+F56</f>
        <v>40000</v>
      </c>
      <c r="G54" s="79"/>
    </row>
    <row r="55" spans="1:7" s="3" customFormat="1" ht="83.25" customHeight="1">
      <c r="A55" s="77"/>
      <c r="B55" s="77"/>
      <c r="C55" s="78" t="s">
        <v>119</v>
      </c>
      <c r="D55" s="8" t="s">
        <v>292</v>
      </c>
      <c r="E55" s="79">
        <v>5000</v>
      </c>
      <c r="F55" s="79">
        <v>5000</v>
      </c>
      <c r="G55" s="79"/>
    </row>
    <row r="56" spans="1:7" s="3" customFormat="1" ht="33.75" customHeight="1">
      <c r="A56" s="77"/>
      <c r="B56" s="77"/>
      <c r="C56" s="78" t="s">
        <v>298</v>
      </c>
      <c r="D56" s="77" t="s">
        <v>299</v>
      </c>
      <c r="E56" s="79">
        <v>35000</v>
      </c>
      <c r="F56" s="79">
        <v>35000</v>
      </c>
      <c r="G56" s="79"/>
    </row>
    <row r="57" spans="1:7" s="104" customFormat="1" ht="26.25" customHeight="1">
      <c r="A57" s="108">
        <v>852</v>
      </c>
      <c r="B57" s="108"/>
      <c r="C57" s="109"/>
      <c r="D57" s="108" t="s">
        <v>162</v>
      </c>
      <c r="E57" s="110">
        <f>E58+E60+E63+E65+E67+E69+E71</f>
        <v>1678002</v>
      </c>
      <c r="F57" s="110">
        <f>F58+F60+F63+F65+F67+F69+F71</f>
        <v>1678002</v>
      </c>
      <c r="G57" s="110"/>
    </row>
    <row r="58" spans="1:7" s="3" customFormat="1" ht="63" customHeight="1">
      <c r="A58" s="77"/>
      <c r="B58" s="77">
        <v>85212</v>
      </c>
      <c r="C58" s="78"/>
      <c r="D58" s="77" t="s">
        <v>163</v>
      </c>
      <c r="E58" s="79">
        <f>E59</f>
        <v>1026000</v>
      </c>
      <c r="F58" s="79">
        <f>F59</f>
        <v>1026000</v>
      </c>
      <c r="G58" s="79"/>
    </row>
    <row r="59" spans="1:7" s="3" customFormat="1" ht="72.75" customHeight="1">
      <c r="A59" s="77"/>
      <c r="B59" s="77"/>
      <c r="C59" s="78" t="s">
        <v>124</v>
      </c>
      <c r="D59" s="8" t="s">
        <v>125</v>
      </c>
      <c r="E59" s="79">
        <v>1026000</v>
      </c>
      <c r="F59" s="79">
        <v>1026000</v>
      </c>
      <c r="G59" s="79"/>
    </row>
    <row r="60" spans="1:7" s="3" customFormat="1" ht="84.75" customHeight="1">
      <c r="A60" s="77"/>
      <c r="B60" s="77">
        <v>85213</v>
      </c>
      <c r="C60" s="78"/>
      <c r="D60" s="77" t="s">
        <v>293</v>
      </c>
      <c r="E60" s="79">
        <f>E61+E62</f>
        <v>24000</v>
      </c>
      <c r="F60" s="79">
        <f>F61+F62</f>
        <v>24000</v>
      </c>
      <c r="G60" s="79"/>
    </row>
    <row r="61" spans="1:7" s="3" customFormat="1" ht="68.25" customHeight="1">
      <c r="A61" s="77"/>
      <c r="B61" s="77"/>
      <c r="C61" s="78" t="s">
        <v>124</v>
      </c>
      <c r="D61" s="8" t="s">
        <v>125</v>
      </c>
      <c r="E61" s="79">
        <v>10000</v>
      </c>
      <c r="F61" s="79">
        <v>10000</v>
      </c>
      <c r="G61" s="79"/>
    </row>
    <row r="62" spans="1:7" s="3" customFormat="1" ht="47.25" customHeight="1">
      <c r="A62" s="77"/>
      <c r="B62" s="77"/>
      <c r="C62" s="78" t="s">
        <v>164</v>
      </c>
      <c r="D62" s="77" t="s">
        <v>165</v>
      </c>
      <c r="E62" s="79">
        <v>14000</v>
      </c>
      <c r="F62" s="79">
        <v>14000</v>
      </c>
      <c r="G62" s="79"/>
    </row>
    <row r="63" spans="1:7" s="3" customFormat="1" ht="36" customHeight="1">
      <c r="A63" s="77"/>
      <c r="B63" s="77">
        <v>85214</v>
      </c>
      <c r="C63" s="78"/>
      <c r="D63" s="77" t="s">
        <v>294</v>
      </c>
      <c r="E63" s="79">
        <f>E64</f>
        <v>254000</v>
      </c>
      <c r="F63" s="79">
        <f>F64</f>
        <v>254000</v>
      </c>
      <c r="G63" s="79"/>
    </row>
    <row r="64" spans="1:7" s="3" customFormat="1" ht="45" customHeight="1">
      <c r="A64" s="77"/>
      <c r="B64" s="77"/>
      <c r="C64" s="78" t="s">
        <v>164</v>
      </c>
      <c r="D64" s="77" t="s">
        <v>165</v>
      </c>
      <c r="E64" s="79">
        <v>254000</v>
      </c>
      <c r="F64" s="79">
        <v>254000</v>
      </c>
      <c r="G64" s="79"/>
    </row>
    <row r="65" spans="1:7" s="3" customFormat="1" ht="26.25" customHeight="1">
      <c r="A65" s="77"/>
      <c r="B65" s="77">
        <v>85216</v>
      </c>
      <c r="C65" s="78"/>
      <c r="D65" s="77" t="s">
        <v>167</v>
      </c>
      <c r="E65" s="79">
        <f>E66</f>
        <v>115000</v>
      </c>
      <c r="F65" s="79">
        <f>F66</f>
        <v>115000</v>
      </c>
      <c r="G65" s="79"/>
    </row>
    <row r="66" spans="1:7" s="3" customFormat="1" ht="43.5" customHeight="1">
      <c r="A66" s="77"/>
      <c r="B66" s="77"/>
      <c r="C66" s="78" t="s">
        <v>164</v>
      </c>
      <c r="D66" s="77" t="s">
        <v>165</v>
      </c>
      <c r="E66" s="79">
        <v>115000</v>
      </c>
      <c r="F66" s="79">
        <v>115000</v>
      </c>
      <c r="G66" s="79"/>
    </row>
    <row r="67" spans="1:7" s="3" customFormat="1" ht="26.25" customHeight="1">
      <c r="A67" s="77"/>
      <c r="B67" s="77">
        <v>85219</v>
      </c>
      <c r="C67" s="78"/>
      <c r="D67" s="77" t="s">
        <v>168</v>
      </c>
      <c r="E67" s="79">
        <f>E68</f>
        <v>91000</v>
      </c>
      <c r="F67" s="79">
        <f>F68</f>
        <v>91000</v>
      </c>
      <c r="G67" s="79"/>
    </row>
    <row r="68" spans="1:7" s="3" customFormat="1" ht="45" customHeight="1">
      <c r="A68" s="77"/>
      <c r="B68" s="77"/>
      <c r="C68" s="78" t="s">
        <v>164</v>
      </c>
      <c r="D68" s="77" t="s">
        <v>165</v>
      </c>
      <c r="E68" s="79">
        <v>91000</v>
      </c>
      <c r="F68" s="79">
        <v>91000</v>
      </c>
      <c r="G68" s="79"/>
    </row>
    <row r="69" spans="1:7" s="3" customFormat="1" ht="32.25" customHeight="1">
      <c r="A69" s="77"/>
      <c r="B69" s="77">
        <v>85228</v>
      </c>
      <c r="C69" s="78"/>
      <c r="D69" s="80" t="s">
        <v>261</v>
      </c>
      <c r="E69" s="79">
        <f>E70</f>
        <v>5002</v>
      </c>
      <c r="F69" s="79">
        <f>F70</f>
        <v>5002</v>
      </c>
      <c r="G69" s="79"/>
    </row>
    <row r="70" spans="1:7" s="3" customFormat="1" ht="84" customHeight="1">
      <c r="A70" s="77"/>
      <c r="B70" s="77"/>
      <c r="C70" s="78" t="s">
        <v>119</v>
      </c>
      <c r="D70" s="101" t="s">
        <v>292</v>
      </c>
      <c r="E70" s="79">
        <v>5002</v>
      </c>
      <c r="F70" s="79">
        <v>5002</v>
      </c>
      <c r="G70" s="79"/>
    </row>
    <row r="71" spans="1:7" s="3" customFormat="1" ht="24.75" customHeight="1">
      <c r="A71" s="77"/>
      <c r="B71" s="77">
        <v>85295</v>
      </c>
      <c r="C71" s="78"/>
      <c r="D71" s="77" t="s">
        <v>169</v>
      </c>
      <c r="E71" s="79">
        <f>E72</f>
        <v>163000</v>
      </c>
      <c r="F71" s="79">
        <f>F72</f>
        <v>163000</v>
      </c>
      <c r="G71" s="79"/>
    </row>
    <row r="72" spans="1:7" s="3" customFormat="1" ht="45.75" customHeight="1">
      <c r="A72" s="77"/>
      <c r="B72" s="77"/>
      <c r="C72" s="78" t="s">
        <v>164</v>
      </c>
      <c r="D72" s="77" t="s">
        <v>165</v>
      </c>
      <c r="E72" s="79">
        <v>163000</v>
      </c>
      <c r="F72" s="79">
        <v>163000</v>
      </c>
      <c r="G72" s="79"/>
    </row>
    <row r="73" spans="1:8" s="128" customFormat="1" ht="33.75" customHeight="1">
      <c r="A73" s="124">
        <v>853</v>
      </c>
      <c r="B73" s="124"/>
      <c r="C73" s="125"/>
      <c r="D73" s="124" t="s">
        <v>356</v>
      </c>
      <c r="E73" s="126">
        <f>E74</f>
        <v>120000</v>
      </c>
      <c r="F73" s="126">
        <f>F74</f>
        <v>120000</v>
      </c>
      <c r="G73" s="126"/>
      <c r="H73" s="127"/>
    </row>
    <row r="74" spans="1:7" s="3" customFormat="1" ht="24" customHeight="1">
      <c r="A74" s="84"/>
      <c r="B74" s="84">
        <v>85395</v>
      </c>
      <c r="C74" s="120"/>
      <c r="D74" s="84" t="s">
        <v>169</v>
      </c>
      <c r="E74" s="121">
        <f>E75+E76</f>
        <v>120000</v>
      </c>
      <c r="F74" s="121">
        <f>F75+F76</f>
        <v>120000</v>
      </c>
      <c r="G74" s="121"/>
    </row>
    <row r="75" spans="1:7" s="3" customFormat="1" ht="82.5" customHeight="1">
      <c r="A75" s="84"/>
      <c r="B75" s="84" t="s">
        <v>357</v>
      </c>
      <c r="C75" s="172">
        <v>2327</v>
      </c>
      <c r="D75" s="172" t="s">
        <v>358</v>
      </c>
      <c r="E75" s="121">
        <v>113328</v>
      </c>
      <c r="F75" s="121">
        <v>113328</v>
      </c>
      <c r="G75" s="121"/>
    </row>
    <row r="76" spans="1:7" s="3" customFormat="1" ht="84.75" customHeight="1">
      <c r="A76" s="84"/>
      <c r="B76" s="84" t="s">
        <v>357</v>
      </c>
      <c r="C76" s="172">
        <v>2329</v>
      </c>
      <c r="D76" s="172" t="s">
        <v>358</v>
      </c>
      <c r="E76" s="121">
        <v>6672</v>
      </c>
      <c r="F76" s="121">
        <v>6672</v>
      </c>
      <c r="G76" s="121"/>
    </row>
    <row r="77" spans="1:7" s="104" customFormat="1" ht="42.75" customHeight="1">
      <c r="A77" s="124">
        <v>900</v>
      </c>
      <c r="B77" s="124"/>
      <c r="C77" s="125"/>
      <c r="D77" s="124" t="s">
        <v>170</v>
      </c>
      <c r="E77" s="126">
        <f>E78+E80</f>
        <v>717037</v>
      </c>
      <c r="F77" s="126">
        <f>F78+F80</f>
        <v>31295</v>
      </c>
      <c r="G77" s="126">
        <f>G81</f>
        <v>685742</v>
      </c>
    </row>
    <row r="78" spans="1:7" s="3" customFormat="1" ht="60" customHeight="1">
      <c r="A78" s="84"/>
      <c r="B78" s="84">
        <v>90019</v>
      </c>
      <c r="C78" s="120"/>
      <c r="D78" s="84" t="s">
        <v>359</v>
      </c>
      <c r="E78" s="121">
        <f>E79</f>
        <v>10000</v>
      </c>
      <c r="F78" s="121">
        <f>F79</f>
        <v>10000</v>
      </c>
      <c r="G78" s="121"/>
    </row>
    <row r="79" spans="1:7" s="3" customFormat="1" ht="21.75" customHeight="1">
      <c r="A79" s="84"/>
      <c r="B79" s="84"/>
      <c r="C79" s="120" t="s">
        <v>298</v>
      </c>
      <c r="D79" s="84" t="s">
        <v>299</v>
      </c>
      <c r="E79" s="121">
        <v>10000</v>
      </c>
      <c r="F79" s="121">
        <v>10000</v>
      </c>
      <c r="G79" s="121"/>
    </row>
    <row r="80" spans="1:7" s="3" customFormat="1" ht="21.75" customHeight="1">
      <c r="A80" s="84"/>
      <c r="B80" s="84">
        <v>90095</v>
      </c>
      <c r="C80" s="120"/>
      <c r="D80" s="84" t="s">
        <v>169</v>
      </c>
      <c r="E80" s="121">
        <f>E81+E82</f>
        <v>707037</v>
      </c>
      <c r="F80" s="121">
        <f>F82</f>
        <v>21295</v>
      </c>
      <c r="G80" s="121">
        <f>G81</f>
        <v>685742</v>
      </c>
    </row>
    <row r="81" spans="1:7" s="3" customFormat="1" ht="51">
      <c r="A81" s="84"/>
      <c r="B81" s="84"/>
      <c r="C81" s="120" t="s">
        <v>353</v>
      </c>
      <c r="D81" s="84" t="s">
        <v>373</v>
      </c>
      <c r="E81" s="121">
        <v>685742</v>
      </c>
      <c r="F81" s="121"/>
      <c r="G81" s="121">
        <v>685742</v>
      </c>
    </row>
    <row r="82" spans="1:7" s="3" customFormat="1" ht="26.25" customHeight="1">
      <c r="A82" s="84"/>
      <c r="B82" s="84"/>
      <c r="C82" s="120" t="s">
        <v>298</v>
      </c>
      <c r="D82" s="84" t="s">
        <v>299</v>
      </c>
      <c r="E82" s="121">
        <v>21295</v>
      </c>
      <c r="F82" s="121">
        <v>21295</v>
      </c>
      <c r="G82" s="121"/>
    </row>
    <row r="83" spans="1:7" s="104" customFormat="1" ht="31.5" customHeight="1">
      <c r="A83" s="124">
        <v>921</v>
      </c>
      <c r="B83" s="124"/>
      <c r="C83" s="125"/>
      <c r="D83" s="124" t="s">
        <v>171</v>
      </c>
      <c r="E83" s="126">
        <f>E84</f>
        <v>15000</v>
      </c>
      <c r="F83" s="126">
        <f>F84</f>
        <v>15000</v>
      </c>
      <c r="G83" s="126"/>
    </row>
    <row r="84" spans="1:7" s="3" customFormat="1" ht="23.25" customHeight="1">
      <c r="A84" s="84"/>
      <c r="B84" s="84">
        <v>92109</v>
      </c>
      <c r="C84" s="120"/>
      <c r="D84" s="84" t="s">
        <v>172</v>
      </c>
      <c r="E84" s="121">
        <f>E85</f>
        <v>15000</v>
      </c>
      <c r="F84" s="121">
        <f>F85</f>
        <v>15000</v>
      </c>
      <c r="G84" s="121"/>
    </row>
    <row r="85" spans="1:7" s="3" customFormat="1" ht="85.5" customHeight="1">
      <c r="A85" s="84"/>
      <c r="B85" s="84"/>
      <c r="C85" s="120" t="s">
        <v>119</v>
      </c>
      <c r="D85" s="84" t="s">
        <v>292</v>
      </c>
      <c r="E85" s="121">
        <v>15000</v>
      </c>
      <c r="F85" s="121">
        <v>15000</v>
      </c>
      <c r="G85" s="121"/>
    </row>
    <row r="86" spans="1:7" s="104" customFormat="1" ht="24.75" customHeight="1">
      <c r="A86" s="124">
        <v>926</v>
      </c>
      <c r="B86" s="124"/>
      <c r="C86" s="125"/>
      <c r="D86" s="124" t="s">
        <v>173</v>
      </c>
      <c r="E86" s="126">
        <f>E87</f>
        <v>10000</v>
      </c>
      <c r="F86" s="126">
        <f>F87</f>
        <v>10000</v>
      </c>
      <c r="G86" s="126"/>
    </row>
    <row r="87" spans="1:7" s="3" customFormat="1" ht="23.25" customHeight="1">
      <c r="A87" s="84"/>
      <c r="B87" s="84">
        <v>92601</v>
      </c>
      <c r="C87" s="120"/>
      <c r="D87" s="84" t="s">
        <v>174</v>
      </c>
      <c r="E87" s="121">
        <f>E88</f>
        <v>10000</v>
      </c>
      <c r="F87" s="121">
        <f>F88</f>
        <v>10000</v>
      </c>
      <c r="G87" s="121"/>
    </row>
    <row r="88" spans="1:7" s="3" customFormat="1" ht="84" customHeight="1">
      <c r="A88" s="84"/>
      <c r="B88" s="84"/>
      <c r="C88" s="120" t="s">
        <v>119</v>
      </c>
      <c r="D88" s="84" t="s">
        <v>287</v>
      </c>
      <c r="E88" s="121">
        <v>10000</v>
      </c>
      <c r="F88" s="121">
        <v>10000</v>
      </c>
      <c r="G88" s="121"/>
    </row>
    <row r="89" spans="1:7" ht="31.5" customHeight="1">
      <c r="A89" s="176" t="s">
        <v>8</v>
      </c>
      <c r="B89" s="176"/>
      <c r="C89" s="176"/>
      <c r="D89" s="176"/>
      <c r="E89" s="83">
        <f>E86+E83+E77+E73+E57+E53+E46+E24+E21+E13+E16+E7</f>
        <v>10180410</v>
      </c>
      <c r="F89" s="83">
        <f>F7+F13+F16+F21+F24+F46+F53+F57+F73+F77+F83+F86</f>
        <v>9169668</v>
      </c>
      <c r="G89" s="173">
        <f>G77+G7</f>
        <v>1010742</v>
      </c>
    </row>
    <row r="90" spans="2:5" ht="12.75">
      <c r="B90" s="10"/>
      <c r="C90" s="10"/>
      <c r="D90" s="10"/>
      <c r="E90" s="10"/>
    </row>
    <row r="91" spans="1:5" ht="12.75">
      <c r="A91" s="175"/>
      <c r="B91" s="175"/>
      <c r="C91" s="175"/>
      <c r="D91" s="175"/>
      <c r="E91" s="10"/>
    </row>
    <row r="92" spans="2:5" ht="12.75">
      <c r="B92" s="10"/>
      <c r="C92" s="10"/>
      <c r="D92" s="10"/>
      <c r="E92" s="10"/>
    </row>
    <row r="93" spans="2:5" ht="12.75">
      <c r="B93" s="10"/>
      <c r="C93" s="10"/>
      <c r="D93" s="10"/>
      <c r="E93" s="10"/>
    </row>
    <row r="94" spans="2:5" ht="12.75">
      <c r="B94" s="10"/>
      <c r="C94" s="10"/>
      <c r="D94" s="10"/>
      <c r="E94" s="10"/>
    </row>
    <row r="95" spans="2:5" ht="12.75">
      <c r="B95" s="10"/>
      <c r="C95" s="10"/>
      <c r="D95" s="10"/>
      <c r="E95" s="10"/>
    </row>
    <row r="96" spans="2:5" ht="12.75">
      <c r="B96" s="10"/>
      <c r="C96" s="10"/>
      <c r="D96" s="10"/>
      <c r="E96" s="10"/>
    </row>
    <row r="97" spans="2:5" ht="12.75">
      <c r="B97" s="10"/>
      <c r="C97" s="10"/>
      <c r="D97" s="10"/>
      <c r="E97" s="10"/>
    </row>
    <row r="98" spans="2:5" ht="12.75">
      <c r="B98" s="10"/>
      <c r="C98" s="10"/>
      <c r="D98" s="10"/>
      <c r="E98" s="10"/>
    </row>
    <row r="99" spans="2:5" ht="12.75">
      <c r="B99" s="10"/>
      <c r="C99" s="10"/>
      <c r="D99" s="10"/>
      <c r="E99" s="10"/>
    </row>
  </sheetData>
  <sheetProtection/>
  <mergeCells count="10">
    <mergeCell ref="A91:D91"/>
    <mergeCell ref="A89:D89"/>
    <mergeCell ref="F1:G1"/>
    <mergeCell ref="A2:G2"/>
    <mergeCell ref="A4:A5"/>
    <mergeCell ref="B4:B5"/>
    <mergeCell ref="C4:C5"/>
    <mergeCell ref="D4:D5"/>
    <mergeCell ref="E4:E5"/>
    <mergeCell ref="F4:G4"/>
  </mergeCells>
  <printOptions horizontalCentered="1"/>
  <pageMargins left="0.68" right="0.54" top="1.03" bottom="0.5905511811023623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2"/>
  <sheetViews>
    <sheetView showGridLines="0" zoomScalePageLayoutView="0" workbookViewId="0" topLeftCell="A1">
      <selection activeCell="I9" sqref="I9"/>
    </sheetView>
  </sheetViews>
  <sheetFormatPr defaultColWidth="9.00390625" defaultRowHeight="12.75"/>
  <cols>
    <col min="1" max="1" width="4.00390625" style="10" customWidth="1"/>
    <col min="2" max="2" width="8.125" style="10" customWidth="1"/>
    <col min="3" max="3" width="9.875" style="10" customWidth="1"/>
    <col min="4" max="4" width="5.75390625" style="10" customWidth="1"/>
    <col min="5" max="5" width="41.625" style="10" customWidth="1"/>
    <col min="6" max="6" width="22.375" style="10" customWidth="1"/>
    <col min="7" max="16384" width="9.125" style="10" customWidth="1"/>
  </cols>
  <sheetData>
    <row r="1" ht="48.75" customHeight="1">
      <c r="F1" s="16" t="s">
        <v>73</v>
      </c>
    </row>
    <row r="2" spans="1:10" ht="48" customHeight="1">
      <c r="A2" s="217" t="s">
        <v>105</v>
      </c>
      <c r="B2" s="217"/>
      <c r="C2" s="217"/>
      <c r="D2" s="217"/>
      <c r="E2" s="217"/>
      <c r="F2" s="217"/>
      <c r="G2" s="69"/>
      <c r="I2" s="48"/>
      <c r="J2" s="48"/>
    </row>
    <row r="3" spans="1:10" ht="9.75" customHeight="1">
      <c r="A3" s="49"/>
      <c r="B3" s="49"/>
      <c r="C3" s="49"/>
      <c r="D3" s="49"/>
      <c r="E3" s="49"/>
      <c r="F3" s="2" t="s">
        <v>0</v>
      </c>
      <c r="I3" s="48"/>
      <c r="J3" s="48"/>
    </row>
    <row r="4" spans="1:6" ht="64.5" customHeight="1">
      <c r="A4" s="19" t="s">
        <v>16</v>
      </c>
      <c r="B4" s="19" t="s">
        <v>1</v>
      </c>
      <c r="C4" s="19" t="s">
        <v>9</v>
      </c>
      <c r="D4" s="19" t="s">
        <v>10</v>
      </c>
      <c r="E4" s="19" t="s">
        <v>71</v>
      </c>
      <c r="F4" s="20" t="s">
        <v>72</v>
      </c>
    </row>
    <row r="5" spans="1:6" ht="12" customHeight="1">
      <c r="A5" s="39">
        <v>1</v>
      </c>
      <c r="B5" s="39">
        <v>2</v>
      </c>
      <c r="C5" s="39">
        <v>3</v>
      </c>
      <c r="D5" s="39">
        <v>4</v>
      </c>
      <c r="E5" s="39">
        <v>5</v>
      </c>
      <c r="F5" s="39">
        <v>6</v>
      </c>
    </row>
    <row r="6" spans="1:6" ht="30" customHeight="1">
      <c r="A6" s="26"/>
      <c r="B6" s="26"/>
      <c r="C6" s="26"/>
      <c r="D6" s="26"/>
      <c r="E6" s="26"/>
      <c r="F6" s="26"/>
    </row>
    <row r="7" spans="1:6" ht="30" customHeight="1">
      <c r="A7" s="28"/>
      <c r="B7" s="28"/>
      <c r="C7" s="28"/>
      <c r="D7" s="28"/>
      <c r="E7" s="28"/>
      <c r="F7" s="28"/>
    </row>
    <row r="8" spans="1:6" ht="30" customHeight="1">
      <c r="A8" s="28"/>
      <c r="B8" s="28"/>
      <c r="C8" s="28"/>
      <c r="D8" s="28"/>
      <c r="E8" s="28"/>
      <c r="F8" s="28"/>
    </row>
    <row r="9" spans="1:6" ht="30" customHeight="1">
      <c r="A9" s="30"/>
      <c r="B9" s="30"/>
      <c r="C9" s="30"/>
      <c r="D9" s="30"/>
      <c r="E9" s="30"/>
      <c r="F9" s="30"/>
    </row>
    <row r="10" spans="1:6" ht="30" customHeight="1">
      <c r="A10" s="255" t="s">
        <v>68</v>
      </c>
      <c r="B10" s="256"/>
      <c r="C10" s="256"/>
      <c r="D10" s="256"/>
      <c r="E10" s="257"/>
      <c r="F10" s="24"/>
    </row>
    <row r="12" ht="12.75">
      <c r="A12" s="50" t="s">
        <v>100</v>
      </c>
    </row>
  </sheetData>
  <sheetProtection/>
  <mergeCells count="2">
    <mergeCell ref="A10:E10"/>
    <mergeCell ref="A2:F2"/>
  </mergeCells>
  <printOptions horizontalCentered="1"/>
  <pageMargins left="0.57" right="0.54" top="2.204724409448819" bottom="0.5905511811023623" header="0.5118110236220472" footer="0.5118110236220472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3"/>
  <sheetViews>
    <sheetView showGridLines="0" zoomScalePageLayoutView="0" workbookViewId="0" topLeftCell="A1">
      <selection activeCell="A6" sqref="A6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ht="48.75" customHeight="1">
      <c r="G1" s="16" t="s">
        <v>77</v>
      </c>
    </row>
    <row r="2" spans="1:7" ht="48" customHeight="1">
      <c r="A2" s="217" t="s">
        <v>345</v>
      </c>
      <c r="B2" s="218"/>
      <c r="C2" s="218"/>
      <c r="D2" s="218"/>
      <c r="E2" s="218"/>
      <c r="F2" s="218"/>
      <c r="G2" s="248"/>
    </row>
    <row r="3" spans="1:7" ht="9.75" customHeight="1">
      <c r="A3" s="47"/>
      <c r="B3" s="47"/>
      <c r="C3" s="47"/>
      <c r="D3" s="47"/>
      <c r="E3" s="47"/>
      <c r="F3" s="47"/>
      <c r="G3" s="2" t="s">
        <v>0</v>
      </c>
    </row>
    <row r="4" spans="1:7" ht="64.5" customHeight="1">
      <c r="A4" s="19" t="s">
        <v>16</v>
      </c>
      <c r="B4" s="19" t="s">
        <v>1</v>
      </c>
      <c r="C4" s="19" t="s">
        <v>9</v>
      </c>
      <c r="D4" s="51" t="s">
        <v>10</v>
      </c>
      <c r="E4" s="20" t="s">
        <v>74</v>
      </c>
      <c r="F4" s="20" t="s">
        <v>75</v>
      </c>
      <c r="G4" s="20" t="s">
        <v>76</v>
      </c>
    </row>
    <row r="5" spans="1:7" ht="12" customHeight="1">
      <c r="A5" s="39">
        <v>1</v>
      </c>
      <c r="B5" s="39">
        <v>2</v>
      </c>
      <c r="C5" s="39">
        <v>3</v>
      </c>
      <c r="D5" s="39">
        <v>4</v>
      </c>
      <c r="E5" s="39">
        <v>5</v>
      </c>
      <c r="F5" s="39">
        <v>6</v>
      </c>
      <c r="G5" s="39">
        <v>7</v>
      </c>
    </row>
    <row r="6" spans="1:7" ht="30" customHeight="1">
      <c r="A6" s="52">
        <v>1</v>
      </c>
      <c r="B6" s="52"/>
      <c r="C6" s="52"/>
      <c r="D6" s="52"/>
      <c r="E6" s="52"/>
      <c r="F6" s="52"/>
      <c r="G6" s="52"/>
    </row>
    <row r="7" spans="1:7" ht="30" customHeight="1">
      <c r="A7" s="53"/>
      <c r="B7" s="53"/>
      <c r="C7" s="53"/>
      <c r="D7" s="53"/>
      <c r="E7" s="53"/>
      <c r="F7" s="53"/>
      <c r="G7" s="53"/>
    </row>
    <row r="8" spans="1:7" ht="30" customHeight="1">
      <c r="A8" s="53"/>
      <c r="B8" s="53"/>
      <c r="C8" s="53"/>
      <c r="D8" s="53"/>
      <c r="E8" s="53"/>
      <c r="F8" s="53"/>
      <c r="G8" s="53"/>
    </row>
    <row r="9" spans="1:7" ht="30" customHeight="1">
      <c r="A9" s="53"/>
      <c r="B9" s="53"/>
      <c r="C9" s="53"/>
      <c r="D9" s="53"/>
      <c r="E9" s="53"/>
      <c r="F9" s="53"/>
      <c r="G9" s="53"/>
    </row>
    <row r="10" spans="1:7" ht="30" customHeight="1">
      <c r="A10" s="54"/>
      <c r="B10" s="54"/>
      <c r="C10" s="54"/>
      <c r="D10" s="54"/>
      <c r="E10" s="54"/>
      <c r="F10" s="54"/>
      <c r="G10" s="54"/>
    </row>
    <row r="11" spans="1:7" s="10" customFormat="1" ht="30" customHeight="1">
      <c r="A11" s="255" t="s">
        <v>68</v>
      </c>
      <c r="B11" s="256"/>
      <c r="C11" s="256"/>
      <c r="D11" s="256"/>
      <c r="E11" s="257"/>
      <c r="F11" s="24"/>
      <c r="G11" s="24"/>
    </row>
    <row r="13" ht="12.75">
      <c r="A13" s="50" t="s">
        <v>100</v>
      </c>
    </row>
  </sheetData>
  <sheetProtection/>
  <mergeCells count="2">
    <mergeCell ref="A2:G2"/>
    <mergeCell ref="A11:E11"/>
  </mergeCells>
  <printOptions horizontalCentered="1"/>
  <pageMargins left="0.57" right="0.54" top="2.204724409448819" bottom="0.5905511811023623" header="0.5118110236220472" footer="0.5118110236220472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2"/>
  <sheetViews>
    <sheetView showGridLines="0" zoomScalePageLayoutView="0" workbookViewId="0" topLeftCell="A1">
      <selection activeCell="J4" sqref="J4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ht="48.75" customHeight="1">
      <c r="F1" s="16" t="s">
        <v>80</v>
      </c>
    </row>
    <row r="2" spans="1:7" ht="60" customHeight="1">
      <c r="A2" s="217" t="s">
        <v>106</v>
      </c>
      <c r="B2" s="217"/>
      <c r="C2" s="217"/>
      <c r="D2" s="217"/>
      <c r="E2" s="217"/>
      <c r="F2" s="217"/>
      <c r="G2" s="18"/>
    </row>
    <row r="3" spans="1:6" ht="9.75" customHeight="1">
      <c r="A3" s="49"/>
      <c r="B3" s="49"/>
      <c r="C3" s="49"/>
      <c r="D3" s="49"/>
      <c r="E3" s="49"/>
      <c r="F3" s="2" t="s">
        <v>0</v>
      </c>
    </row>
    <row r="4" spans="1:6" ht="64.5" customHeight="1">
      <c r="A4" s="19" t="s">
        <v>16</v>
      </c>
      <c r="B4" s="19" t="s">
        <v>1</v>
      </c>
      <c r="C4" s="19" t="s">
        <v>9</v>
      </c>
      <c r="D4" s="19" t="s">
        <v>10</v>
      </c>
      <c r="E4" s="20" t="s">
        <v>78</v>
      </c>
      <c r="F4" s="20" t="s">
        <v>79</v>
      </c>
    </row>
    <row r="5" spans="1:6" s="55" customFormat="1" ht="12" customHeight="1">
      <c r="A5" s="39">
        <v>1</v>
      </c>
      <c r="B5" s="39">
        <v>2</v>
      </c>
      <c r="C5" s="39">
        <v>3</v>
      </c>
      <c r="D5" s="39">
        <v>4</v>
      </c>
      <c r="E5" s="39">
        <v>5</v>
      </c>
      <c r="F5" s="39">
        <v>6</v>
      </c>
    </row>
    <row r="6" spans="1:6" ht="30" customHeight="1">
      <c r="A6" s="52"/>
      <c r="B6" s="52"/>
      <c r="C6" s="52"/>
      <c r="D6" s="52"/>
      <c r="E6" s="52"/>
      <c r="F6" s="52"/>
    </row>
    <row r="7" spans="1:6" ht="30" customHeight="1">
      <c r="A7" s="53"/>
      <c r="B7" s="53"/>
      <c r="C7" s="53"/>
      <c r="D7" s="53"/>
      <c r="E7" s="53"/>
      <c r="F7" s="53"/>
    </row>
    <row r="8" spans="1:6" ht="30" customHeight="1">
      <c r="A8" s="53"/>
      <c r="B8" s="53"/>
      <c r="C8" s="53"/>
      <c r="D8" s="53"/>
      <c r="E8" s="53"/>
      <c r="F8" s="53"/>
    </row>
    <row r="9" spans="1:6" ht="30" customHeight="1">
      <c r="A9" s="54"/>
      <c r="B9" s="54"/>
      <c r="C9" s="54"/>
      <c r="D9" s="54"/>
      <c r="E9" s="54"/>
      <c r="F9" s="54"/>
    </row>
    <row r="10" spans="1:6" ht="30" customHeight="1">
      <c r="A10" s="255" t="s">
        <v>68</v>
      </c>
      <c r="B10" s="256"/>
      <c r="C10" s="256"/>
      <c r="D10" s="256"/>
      <c r="E10" s="257"/>
      <c r="F10" s="24"/>
    </row>
    <row r="12" ht="12.75">
      <c r="A12" s="50" t="s">
        <v>100</v>
      </c>
    </row>
  </sheetData>
  <sheetProtection/>
  <mergeCells count="2">
    <mergeCell ref="A2:F2"/>
    <mergeCell ref="A10:E10"/>
  </mergeCells>
  <printOptions horizontalCentered="1"/>
  <pageMargins left="0.57" right="0.54" top="2.204724409448819" bottom="0.5905511811023623" header="0.5118110236220472" footer="0.5118110236220472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2"/>
  <sheetViews>
    <sheetView showGridLines="0" zoomScalePageLayoutView="0" workbookViewId="0" topLeftCell="A1">
      <selection activeCell="J9" sqref="J9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7.375" style="0" customWidth="1"/>
    <col min="5" max="6" width="43.875" style="0" customWidth="1"/>
    <col min="7" max="7" width="19.625" style="0" customWidth="1"/>
  </cols>
  <sheetData>
    <row r="1" ht="48.75" customHeight="1">
      <c r="G1" s="16" t="s">
        <v>82</v>
      </c>
    </row>
    <row r="2" spans="1:8" ht="60" customHeight="1">
      <c r="A2" s="217" t="s">
        <v>107</v>
      </c>
      <c r="B2" s="217"/>
      <c r="C2" s="217"/>
      <c r="D2" s="217"/>
      <c r="E2" s="217"/>
      <c r="F2" s="217"/>
      <c r="G2" s="217"/>
      <c r="H2" s="18"/>
    </row>
    <row r="3" spans="1:7" ht="9.75" customHeight="1">
      <c r="A3" s="49"/>
      <c r="B3" s="49"/>
      <c r="C3" s="49"/>
      <c r="D3" s="49"/>
      <c r="E3" s="49"/>
      <c r="F3" s="49"/>
      <c r="G3" s="2" t="s">
        <v>0</v>
      </c>
    </row>
    <row r="4" spans="1:7" ht="64.5" customHeight="1">
      <c r="A4" s="19" t="s">
        <v>16</v>
      </c>
      <c r="B4" s="19" t="s">
        <v>1</v>
      </c>
      <c r="C4" s="19" t="s">
        <v>9</v>
      </c>
      <c r="D4" s="19" t="s">
        <v>10</v>
      </c>
      <c r="E4" s="20" t="s">
        <v>78</v>
      </c>
      <c r="F4" s="20" t="s">
        <v>81</v>
      </c>
      <c r="G4" s="20" t="s">
        <v>72</v>
      </c>
    </row>
    <row r="5" spans="1:7" s="55" customFormat="1" ht="12" customHeight="1">
      <c r="A5" s="39">
        <v>1</v>
      </c>
      <c r="B5" s="39">
        <v>2</v>
      </c>
      <c r="C5" s="39">
        <v>3</v>
      </c>
      <c r="D5" s="39">
        <v>4</v>
      </c>
      <c r="E5" s="39">
        <v>5</v>
      </c>
      <c r="F5" s="39">
        <v>6</v>
      </c>
      <c r="G5" s="39">
        <v>7</v>
      </c>
    </row>
    <row r="6" spans="1:7" ht="30" customHeight="1">
      <c r="A6" s="52"/>
      <c r="B6" s="52"/>
      <c r="C6" s="52"/>
      <c r="D6" s="40">
        <v>2710</v>
      </c>
      <c r="E6" s="52"/>
      <c r="F6" s="52"/>
      <c r="G6" s="52"/>
    </row>
    <row r="7" spans="1:7" ht="30" customHeight="1">
      <c r="A7" s="53"/>
      <c r="B7" s="53"/>
      <c r="C7" s="53"/>
      <c r="D7" s="56">
        <v>6300</v>
      </c>
      <c r="E7" s="53"/>
      <c r="F7" s="53"/>
      <c r="G7" s="53"/>
    </row>
    <row r="8" spans="1:7" ht="30" customHeight="1">
      <c r="A8" s="53"/>
      <c r="B8" s="53"/>
      <c r="C8" s="53"/>
      <c r="D8" s="53"/>
      <c r="E8" s="53"/>
      <c r="F8" s="53"/>
      <c r="G8" s="53"/>
    </row>
    <row r="9" spans="1:7" ht="30" customHeight="1">
      <c r="A9" s="54"/>
      <c r="B9" s="54"/>
      <c r="C9" s="54"/>
      <c r="D9" s="54"/>
      <c r="E9" s="54"/>
      <c r="F9" s="54"/>
      <c r="G9" s="54"/>
    </row>
    <row r="10" spans="1:7" ht="30" customHeight="1">
      <c r="A10" s="255" t="s">
        <v>68</v>
      </c>
      <c r="B10" s="256"/>
      <c r="C10" s="256"/>
      <c r="D10" s="256"/>
      <c r="E10" s="257"/>
      <c r="F10" s="57"/>
      <c r="G10" s="24"/>
    </row>
    <row r="12" ht="12.75">
      <c r="A12" s="50" t="s">
        <v>100</v>
      </c>
    </row>
  </sheetData>
  <sheetProtection/>
  <mergeCells count="2">
    <mergeCell ref="A2:G2"/>
    <mergeCell ref="A10:E10"/>
  </mergeCells>
  <printOptions horizontalCentered="1"/>
  <pageMargins left="0.57" right="0.54" top="2.204724409448819" bottom="0.5905511811023623" header="0.5118110236220472" footer="0.5118110236220472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2"/>
  <sheetViews>
    <sheetView showGridLines="0" zoomScalePageLayoutView="0" workbookViewId="0" topLeftCell="A2">
      <selection activeCell="A1" sqref="A1:F10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9.00390625" style="0" customWidth="1"/>
    <col min="5" max="5" width="43.875" style="0" customWidth="1"/>
    <col min="6" max="6" width="19.625" style="0" customWidth="1"/>
  </cols>
  <sheetData>
    <row r="1" spans="4:6" ht="95.25" customHeight="1">
      <c r="D1" t="s">
        <v>355</v>
      </c>
      <c r="F1" s="16" t="s">
        <v>354</v>
      </c>
    </row>
    <row r="2" spans="1:7" ht="60" customHeight="1">
      <c r="A2" s="217" t="s">
        <v>351</v>
      </c>
      <c r="B2" s="217"/>
      <c r="C2" s="217"/>
      <c r="D2" s="217"/>
      <c r="E2" s="217"/>
      <c r="F2" s="217"/>
      <c r="G2" s="18"/>
    </row>
    <row r="3" spans="1:6" ht="9.75" customHeight="1">
      <c r="A3" s="49"/>
      <c r="B3" s="49"/>
      <c r="C3" s="49"/>
      <c r="D3" s="49"/>
      <c r="E3" s="49"/>
      <c r="F3" s="2" t="s">
        <v>0</v>
      </c>
    </row>
    <row r="4" spans="1:6" ht="64.5" customHeight="1">
      <c r="A4" s="112" t="s">
        <v>16</v>
      </c>
      <c r="B4" s="112" t="s">
        <v>1</v>
      </c>
      <c r="C4" s="112" t="s">
        <v>9</v>
      </c>
      <c r="D4" s="112" t="s">
        <v>10</v>
      </c>
      <c r="E4" s="112" t="s">
        <v>83</v>
      </c>
      <c r="F4" s="65" t="s">
        <v>72</v>
      </c>
    </row>
    <row r="5" spans="1:6" s="55" customFormat="1" ht="12" customHeight="1">
      <c r="A5" s="113">
        <v>1</v>
      </c>
      <c r="B5" s="113">
        <v>2</v>
      </c>
      <c r="C5" s="113">
        <v>3</v>
      </c>
      <c r="D5" s="113">
        <v>4</v>
      </c>
      <c r="E5" s="113">
        <v>5</v>
      </c>
      <c r="F5" s="113">
        <v>6</v>
      </c>
    </row>
    <row r="6" spans="1:6" s="115" customFormat="1" ht="56.25" customHeight="1">
      <c r="A6" s="118">
        <v>1</v>
      </c>
      <c r="B6" s="118">
        <v>921</v>
      </c>
      <c r="C6" s="118">
        <v>92109</v>
      </c>
      <c r="D6" s="118">
        <v>2820</v>
      </c>
      <c r="E6" s="116" t="s">
        <v>352</v>
      </c>
      <c r="F6" s="119">
        <v>10000</v>
      </c>
    </row>
    <row r="7" spans="1:6" ht="30" customHeight="1">
      <c r="A7" s="53"/>
      <c r="B7" s="53"/>
      <c r="C7" s="53"/>
      <c r="D7" s="53"/>
      <c r="E7" s="53"/>
      <c r="F7" s="53"/>
    </row>
    <row r="8" spans="1:6" ht="30" customHeight="1">
      <c r="A8" s="53"/>
      <c r="B8" s="53"/>
      <c r="C8" s="53"/>
      <c r="D8" s="53"/>
      <c r="E8" s="53"/>
      <c r="F8" s="53"/>
    </row>
    <row r="9" spans="1:6" ht="30" customHeight="1">
      <c r="A9" s="54"/>
      <c r="B9" s="54"/>
      <c r="C9" s="54"/>
      <c r="D9" s="54"/>
      <c r="E9" s="54"/>
      <c r="F9" s="54"/>
    </row>
    <row r="10" spans="1:6" s="114" customFormat="1" ht="30" customHeight="1">
      <c r="A10" s="258" t="s">
        <v>68</v>
      </c>
      <c r="B10" s="259"/>
      <c r="C10" s="259"/>
      <c r="D10" s="259"/>
      <c r="E10" s="260"/>
      <c r="F10" s="117">
        <f>F6+F7+F8+F9</f>
        <v>10000</v>
      </c>
    </row>
    <row r="12" ht="12.75">
      <c r="A12" s="50" t="s">
        <v>100</v>
      </c>
    </row>
  </sheetData>
  <sheetProtection/>
  <mergeCells count="2">
    <mergeCell ref="A2:F2"/>
    <mergeCell ref="A10:E10"/>
  </mergeCells>
  <printOptions horizontalCentered="1"/>
  <pageMargins left="0.57" right="0.54" top="2.204724409448819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82"/>
  <sheetViews>
    <sheetView showGridLines="0" zoomScalePageLayoutView="0" workbookViewId="0" topLeftCell="A1">
      <selection activeCell="A2" sqref="A2:I2"/>
    </sheetView>
  </sheetViews>
  <sheetFormatPr defaultColWidth="9.00390625" defaultRowHeight="12.75"/>
  <cols>
    <col min="1" max="1" width="5.875" style="0" customWidth="1"/>
    <col min="2" max="2" width="7.625" style="0" customWidth="1"/>
    <col min="3" max="3" width="5.625" style="0" customWidth="1"/>
    <col min="4" max="4" width="22.25390625" style="0" customWidth="1"/>
    <col min="5" max="5" width="13.75390625" style="0" customWidth="1"/>
    <col min="6" max="6" width="13.625" style="10" customWidth="1"/>
    <col min="7" max="7" width="14.00390625" style="10" customWidth="1"/>
    <col min="8" max="8" width="13.125" style="10" customWidth="1"/>
    <col min="9" max="9" width="12.125" style="10" customWidth="1"/>
    <col min="10" max="10" width="13.00390625" style="10" customWidth="1"/>
    <col min="11" max="11" width="15.125" style="10" customWidth="1"/>
    <col min="12" max="12" width="9.25390625" style="10" customWidth="1"/>
    <col min="13" max="13" width="11.25390625" style="10" customWidth="1"/>
    <col min="14" max="14" width="13.875" style="10" customWidth="1"/>
    <col min="15" max="15" width="15.25390625" style="10" customWidth="1"/>
    <col min="16" max="16" width="16.625" style="10" customWidth="1"/>
    <col min="17" max="17" width="10.375" style="0" customWidth="1"/>
    <col min="18" max="18" width="8.125" style="0" customWidth="1"/>
  </cols>
  <sheetData>
    <row r="1" spans="13:16" ht="48.75" customHeight="1">
      <c r="M1" s="181" t="s">
        <v>378</v>
      </c>
      <c r="N1" s="181"/>
      <c r="O1" s="16"/>
      <c r="P1" s="16"/>
    </row>
    <row r="2" spans="1:10" ht="47.25" customHeight="1">
      <c r="A2" s="186" t="s">
        <v>364</v>
      </c>
      <c r="B2" s="186"/>
      <c r="C2" s="186"/>
      <c r="D2" s="186"/>
      <c r="E2" s="186"/>
      <c r="F2" s="186"/>
      <c r="G2" s="187"/>
      <c r="H2" s="186"/>
      <c r="I2" s="186"/>
      <c r="J2" s="1"/>
    </row>
    <row r="3" spans="1:16" ht="9.75" customHeight="1" thickBot="1">
      <c r="A3" s="1"/>
      <c r="B3" s="1"/>
      <c r="C3" s="1"/>
      <c r="D3" s="1"/>
      <c r="E3" s="1"/>
      <c r="F3" s="1"/>
      <c r="G3" s="1"/>
      <c r="H3" s="1"/>
      <c r="I3" s="11"/>
      <c r="J3" s="11"/>
      <c r="N3" s="2" t="s">
        <v>0</v>
      </c>
      <c r="O3" s="2"/>
      <c r="P3" s="2"/>
    </row>
    <row r="4" spans="1:18" s="3" customFormat="1" ht="3" customHeight="1" thickBot="1">
      <c r="A4" s="188" t="s">
        <v>1</v>
      </c>
      <c r="B4" s="191" t="s">
        <v>9</v>
      </c>
      <c r="C4" s="191" t="s">
        <v>3</v>
      </c>
      <c r="D4" s="212" t="s">
        <v>11</v>
      </c>
      <c r="E4" s="214" t="s">
        <v>311</v>
      </c>
      <c r="F4" s="198" t="s">
        <v>5</v>
      </c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00"/>
    </row>
    <row r="5" spans="1:18" s="3" customFormat="1" ht="12" customHeight="1">
      <c r="A5" s="189"/>
      <c r="B5" s="192"/>
      <c r="C5" s="192"/>
      <c r="D5" s="213"/>
      <c r="E5" s="215"/>
      <c r="F5" s="193" t="s">
        <v>12</v>
      </c>
      <c r="G5" s="205" t="s">
        <v>5</v>
      </c>
      <c r="H5" s="206"/>
      <c r="I5" s="206"/>
      <c r="J5" s="206"/>
      <c r="K5" s="206"/>
      <c r="L5" s="206"/>
      <c r="M5" s="207"/>
      <c r="N5" s="193" t="s">
        <v>14</v>
      </c>
      <c r="O5" s="195" t="s">
        <v>5</v>
      </c>
      <c r="P5" s="196"/>
      <c r="Q5" s="196"/>
      <c r="R5" s="197"/>
    </row>
    <row r="6" spans="1:18" s="3" customFormat="1" ht="36" customHeight="1">
      <c r="A6" s="189"/>
      <c r="B6" s="192"/>
      <c r="C6" s="192"/>
      <c r="D6" s="213"/>
      <c r="E6" s="215"/>
      <c r="F6" s="193"/>
      <c r="G6" s="208" t="s">
        <v>87</v>
      </c>
      <c r="H6" s="209"/>
      <c r="I6" s="203" t="s">
        <v>88</v>
      </c>
      <c r="J6" s="184" t="s">
        <v>96</v>
      </c>
      <c r="K6" s="184" t="s">
        <v>283</v>
      </c>
      <c r="L6" s="184" t="s">
        <v>284</v>
      </c>
      <c r="M6" s="182" t="s">
        <v>15</v>
      </c>
      <c r="N6" s="193"/>
      <c r="O6" s="201" t="s">
        <v>109</v>
      </c>
      <c r="P6" s="130" t="s">
        <v>13</v>
      </c>
      <c r="Q6" s="184" t="s">
        <v>110</v>
      </c>
      <c r="R6" s="210" t="s">
        <v>376</v>
      </c>
    </row>
    <row r="7" spans="1:18" s="5" customFormat="1" ht="231" customHeight="1" thickBot="1">
      <c r="A7" s="190"/>
      <c r="B7" s="185"/>
      <c r="C7" s="185"/>
      <c r="D7" s="183"/>
      <c r="E7" s="216"/>
      <c r="F7" s="194"/>
      <c r="G7" s="131" t="s">
        <v>86</v>
      </c>
      <c r="H7" s="132" t="s">
        <v>89</v>
      </c>
      <c r="I7" s="204"/>
      <c r="J7" s="185"/>
      <c r="K7" s="185"/>
      <c r="L7" s="185"/>
      <c r="M7" s="183"/>
      <c r="N7" s="194"/>
      <c r="O7" s="190"/>
      <c r="P7" s="133" t="s">
        <v>108</v>
      </c>
      <c r="Q7" s="185"/>
      <c r="R7" s="211"/>
    </row>
    <row r="8" spans="1:18" s="3" customFormat="1" ht="12.75">
      <c r="A8" s="134">
        <v>1</v>
      </c>
      <c r="B8" s="134">
        <v>2</v>
      </c>
      <c r="C8" s="134">
        <v>3</v>
      </c>
      <c r="D8" s="134">
        <v>4</v>
      </c>
      <c r="E8" s="134">
        <v>5</v>
      </c>
      <c r="F8" s="134">
        <v>6</v>
      </c>
      <c r="G8" s="134">
        <v>7</v>
      </c>
      <c r="H8" s="134">
        <v>8</v>
      </c>
      <c r="I8" s="134">
        <v>9</v>
      </c>
      <c r="J8" s="134">
        <v>10</v>
      </c>
      <c r="K8" s="134">
        <v>11</v>
      </c>
      <c r="L8" s="134">
        <v>12</v>
      </c>
      <c r="M8" s="134">
        <v>13</v>
      </c>
      <c r="N8" s="134">
        <v>14</v>
      </c>
      <c r="O8" s="134">
        <v>15</v>
      </c>
      <c r="P8" s="134">
        <v>16</v>
      </c>
      <c r="Q8" s="134">
        <v>17</v>
      </c>
      <c r="R8" s="134">
        <v>18</v>
      </c>
    </row>
    <row r="9" spans="1:18" s="3" customFormat="1" ht="27.75" customHeight="1">
      <c r="A9" s="135" t="s">
        <v>177</v>
      </c>
      <c r="B9" s="135"/>
      <c r="C9" s="136"/>
      <c r="D9" s="136" t="s">
        <v>186</v>
      </c>
      <c r="E9" s="137">
        <f>E10+E12</f>
        <v>34600</v>
      </c>
      <c r="F9" s="137">
        <f>F10+F12</f>
        <v>34600</v>
      </c>
      <c r="G9" s="137"/>
      <c r="H9" s="137">
        <f>H10</f>
        <v>600</v>
      </c>
      <c r="I9" s="137">
        <f>I12</f>
        <v>34000</v>
      </c>
      <c r="J9" s="137"/>
      <c r="K9" s="137"/>
      <c r="L9" s="137"/>
      <c r="M9" s="137"/>
      <c r="N9" s="137"/>
      <c r="O9" s="137"/>
      <c r="P9" s="137"/>
      <c r="Q9" s="137"/>
      <c r="R9" s="137"/>
    </row>
    <row r="10" spans="1:18" s="3" customFormat="1" ht="24" customHeight="1">
      <c r="A10" s="138"/>
      <c r="B10" s="138" t="s">
        <v>178</v>
      </c>
      <c r="C10" s="139"/>
      <c r="D10" s="139" t="s">
        <v>182</v>
      </c>
      <c r="E10" s="140">
        <f>E11</f>
        <v>600</v>
      </c>
      <c r="F10" s="140">
        <f>F11</f>
        <v>600</v>
      </c>
      <c r="G10" s="140"/>
      <c r="H10" s="140">
        <f>H11</f>
        <v>600</v>
      </c>
      <c r="I10" s="140"/>
      <c r="J10" s="140"/>
      <c r="K10" s="140"/>
      <c r="L10" s="140"/>
      <c r="M10" s="140"/>
      <c r="N10" s="140"/>
      <c r="O10" s="140"/>
      <c r="P10" s="140"/>
      <c r="Q10" s="140"/>
      <c r="R10" s="140"/>
    </row>
    <row r="11" spans="1:18" s="3" customFormat="1" ht="24" customHeight="1">
      <c r="A11" s="138"/>
      <c r="B11" s="139"/>
      <c r="C11" s="139">
        <v>4430</v>
      </c>
      <c r="D11" s="139" t="s">
        <v>183</v>
      </c>
      <c r="E11" s="140">
        <v>600</v>
      </c>
      <c r="F11" s="140">
        <v>600</v>
      </c>
      <c r="G11" s="140"/>
      <c r="H11" s="140">
        <v>600</v>
      </c>
      <c r="I11" s="140"/>
      <c r="J11" s="140"/>
      <c r="K11" s="139"/>
      <c r="L11" s="139"/>
      <c r="M11" s="139"/>
      <c r="N11" s="140"/>
      <c r="O11" s="140"/>
      <c r="P11" s="139"/>
      <c r="Q11" s="139"/>
      <c r="R11" s="139"/>
    </row>
    <row r="12" spans="1:18" s="3" customFormat="1" ht="20.25" customHeight="1">
      <c r="A12" s="138"/>
      <c r="B12" s="138" t="s">
        <v>303</v>
      </c>
      <c r="C12" s="139"/>
      <c r="D12" s="139" t="s">
        <v>180</v>
      </c>
      <c r="E12" s="140">
        <f>E13</f>
        <v>34000</v>
      </c>
      <c r="F12" s="140">
        <f>F13</f>
        <v>34000</v>
      </c>
      <c r="G12" s="140"/>
      <c r="H12" s="140"/>
      <c r="I12" s="140">
        <f>I13</f>
        <v>34000</v>
      </c>
      <c r="J12" s="140"/>
      <c r="K12" s="140"/>
      <c r="L12" s="140"/>
      <c r="M12" s="140"/>
      <c r="N12" s="140"/>
      <c r="O12" s="140"/>
      <c r="P12" s="140"/>
      <c r="Q12" s="139"/>
      <c r="R12" s="139"/>
    </row>
    <row r="13" spans="1:18" s="3" customFormat="1" ht="54.75" customHeight="1">
      <c r="A13" s="138"/>
      <c r="B13" s="138"/>
      <c r="C13" s="139">
        <v>2850</v>
      </c>
      <c r="D13" s="139" t="s">
        <v>181</v>
      </c>
      <c r="E13" s="140">
        <v>34000</v>
      </c>
      <c r="F13" s="140">
        <v>34000</v>
      </c>
      <c r="G13" s="140"/>
      <c r="H13" s="140"/>
      <c r="I13" s="140">
        <v>34000</v>
      </c>
      <c r="J13" s="140"/>
      <c r="K13" s="139"/>
      <c r="L13" s="139"/>
      <c r="M13" s="139"/>
      <c r="N13" s="140"/>
      <c r="O13" s="140"/>
      <c r="P13" s="139"/>
      <c r="Q13" s="139"/>
      <c r="R13" s="139"/>
    </row>
    <row r="14" spans="1:18" s="3" customFormat="1" ht="26.25" customHeight="1">
      <c r="A14" s="141" t="s">
        <v>185</v>
      </c>
      <c r="B14" s="141"/>
      <c r="C14" s="142"/>
      <c r="D14" s="136" t="s">
        <v>179</v>
      </c>
      <c r="E14" s="143">
        <f>E15</f>
        <v>253500</v>
      </c>
      <c r="F14" s="143">
        <f>F15</f>
        <v>183500</v>
      </c>
      <c r="G14" s="143"/>
      <c r="H14" s="143">
        <f>H15</f>
        <v>183500</v>
      </c>
      <c r="I14" s="143"/>
      <c r="J14" s="143"/>
      <c r="K14" s="143"/>
      <c r="L14" s="143"/>
      <c r="M14" s="143"/>
      <c r="N14" s="143">
        <f>N15</f>
        <v>70000</v>
      </c>
      <c r="O14" s="143">
        <f>O15</f>
        <v>70000</v>
      </c>
      <c r="P14" s="143"/>
      <c r="Q14" s="142"/>
      <c r="R14" s="142"/>
    </row>
    <row r="15" spans="1:18" s="3" customFormat="1" ht="26.25" customHeight="1">
      <c r="A15" s="138"/>
      <c r="B15" s="138" t="s">
        <v>187</v>
      </c>
      <c r="C15" s="139"/>
      <c r="D15" s="144" t="s">
        <v>189</v>
      </c>
      <c r="E15" s="140">
        <f>E16+E17+E18+E19</f>
        <v>253500</v>
      </c>
      <c r="F15" s="140">
        <f>F16+F17+F18</f>
        <v>183500</v>
      </c>
      <c r="G15" s="140"/>
      <c r="H15" s="140">
        <f>H16+H17+H18</f>
        <v>183500</v>
      </c>
      <c r="I15" s="140"/>
      <c r="J15" s="140"/>
      <c r="K15" s="140"/>
      <c r="L15" s="140"/>
      <c r="M15" s="140"/>
      <c r="N15" s="140">
        <f>N19</f>
        <v>70000</v>
      </c>
      <c r="O15" s="140">
        <f>O19</f>
        <v>70000</v>
      </c>
      <c r="P15" s="140"/>
      <c r="Q15" s="139"/>
      <c r="R15" s="139"/>
    </row>
    <row r="16" spans="1:18" s="3" customFormat="1" ht="28.5" customHeight="1">
      <c r="A16" s="138"/>
      <c r="B16" s="138"/>
      <c r="C16" s="139">
        <v>4270</v>
      </c>
      <c r="D16" s="145" t="s">
        <v>349</v>
      </c>
      <c r="E16" s="140">
        <v>30000</v>
      </c>
      <c r="F16" s="140">
        <v>30000</v>
      </c>
      <c r="G16" s="140"/>
      <c r="H16" s="140">
        <v>30000</v>
      </c>
      <c r="I16" s="140"/>
      <c r="J16" s="140"/>
      <c r="K16" s="139"/>
      <c r="L16" s="139"/>
      <c r="M16" s="139"/>
      <c r="N16" s="140"/>
      <c r="O16" s="140"/>
      <c r="P16" s="140"/>
      <c r="Q16" s="139"/>
      <c r="R16" s="139"/>
    </row>
    <row r="17" spans="1:18" s="3" customFormat="1" ht="29.25" customHeight="1">
      <c r="A17" s="138"/>
      <c r="B17" s="138"/>
      <c r="C17" s="139">
        <v>4300</v>
      </c>
      <c r="D17" s="146" t="s">
        <v>193</v>
      </c>
      <c r="E17" s="140">
        <v>10000</v>
      </c>
      <c r="F17" s="140">
        <v>10000</v>
      </c>
      <c r="G17" s="140"/>
      <c r="H17" s="140">
        <v>10000</v>
      </c>
      <c r="I17" s="140"/>
      <c r="J17" s="140"/>
      <c r="K17" s="139"/>
      <c r="L17" s="139"/>
      <c r="M17" s="139"/>
      <c r="N17" s="140"/>
      <c r="O17" s="140"/>
      <c r="P17" s="140"/>
      <c r="Q17" s="139"/>
      <c r="R17" s="139"/>
    </row>
    <row r="18" spans="1:18" s="3" customFormat="1" ht="32.25" customHeight="1">
      <c r="A18" s="138"/>
      <c r="B18" s="138"/>
      <c r="C18" s="139">
        <v>4480</v>
      </c>
      <c r="D18" s="146" t="s">
        <v>134</v>
      </c>
      <c r="E18" s="140">
        <v>143500</v>
      </c>
      <c r="F18" s="140">
        <v>143500</v>
      </c>
      <c r="G18" s="140"/>
      <c r="H18" s="140">
        <v>143500</v>
      </c>
      <c r="I18" s="140"/>
      <c r="J18" s="140"/>
      <c r="K18" s="139"/>
      <c r="L18" s="139"/>
      <c r="M18" s="139"/>
      <c r="N18" s="140"/>
      <c r="O18" s="140"/>
      <c r="P18" s="140"/>
      <c r="Q18" s="139"/>
      <c r="R18" s="139"/>
    </row>
    <row r="19" spans="1:18" s="3" customFormat="1" ht="32.25" customHeight="1">
      <c r="A19" s="138"/>
      <c r="B19" s="138"/>
      <c r="C19" s="139">
        <v>6050</v>
      </c>
      <c r="D19" s="144" t="s">
        <v>302</v>
      </c>
      <c r="E19" s="140">
        <v>70000</v>
      </c>
      <c r="F19" s="140"/>
      <c r="G19" s="140"/>
      <c r="H19" s="140"/>
      <c r="I19" s="140"/>
      <c r="J19" s="140"/>
      <c r="K19" s="139"/>
      <c r="L19" s="139"/>
      <c r="M19" s="139"/>
      <c r="N19" s="140">
        <v>70000</v>
      </c>
      <c r="O19" s="140">
        <v>70000</v>
      </c>
      <c r="P19" s="140"/>
      <c r="Q19" s="139"/>
      <c r="R19" s="139"/>
    </row>
    <row r="20" spans="1:18" s="3" customFormat="1" ht="30.75" customHeight="1">
      <c r="A20" s="141" t="s">
        <v>191</v>
      </c>
      <c r="B20" s="141"/>
      <c r="C20" s="142"/>
      <c r="D20" s="147" t="s">
        <v>118</v>
      </c>
      <c r="E20" s="143">
        <f>E22</f>
        <v>20000</v>
      </c>
      <c r="F20" s="143">
        <f>F22</f>
        <v>20000</v>
      </c>
      <c r="G20" s="143"/>
      <c r="H20" s="143">
        <f>H22</f>
        <v>20000</v>
      </c>
      <c r="I20" s="143"/>
      <c r="J20" s="143"/>
      <c r="K20" s="142"/>
      <c r="L20" s="142"/>
      <c r="M20" s="142"/>
      <c r="N20" s="143"/>
      <c r="O20" s="143"/>
      <c r="P20" s="142"/>
      <c r="Q20" s="142"/>
      <c r="R20" s="142"/>
    </row>
    <row r="21" spans="1:18" s="3" customFormat="1" ht="30.75" customHeight="1">
      <c r="A21" s="138"/>
      <c r="B21" s="138" t="s">
        <v>192</v>
      </c>
      <c r="C21" s="139"/>
      <c r="D21" s="148" t="s">
        <v>280</v>
      </c>
      <c r="E21" s="140">
        <f>E22</f>
        <v>20000</v>
      </c>
      <c r="F21" s="140">
        <f>F22</f>
        <v>20000</v>
      </c>
      <c r="G21" s="140"/>
      <c r="H21" s="140">
        <f>H22</f>
        <v>20000</v>
      </c>
      <c r="I21" s="140"/>
      <c r="J21" s="140"/>
      <c r="K21" s="139"/>
      <c r="L21" s="139"/>
      <c r="M21" s="139"/>
      <c r="N21" s="140"/>
      <c r="O21" s="140"/>
      <c r="P21" s="139"/>
      <c r="Q21" s="139"/>
      <c r="R21" s="139"/>
    </row>
    <row r="22" spans="1:18" s="3" customFormat="1" ht="26.25" customHeight="1">
      <c r="A22" s="138"/>
      <c r="B22" s="138"/>
      <c r="C22" s="139">
        <v>4300</v>
      </c>
      <c r="D22" s="144" t="s">
        <v>193</v>
      </c>
      <c r="E22" s="140">
        <v>20000</v>
      </c>
      <c r="F22" s="140">
        <v>20000</v>
      </c>
      <c r="G22" s="140"/>
      <c r="H22" s="140">
        <v>20000</v>
      </c>
      <c r="I22" s="140"/>
      <c r="J22" s="140"/>
      <c r="K22" s="139"/>
      <c r="L22" s="139"/>
      <c r="M22" s="139"/>
      <c r="N22" s="140"/>
      <c r="O22" s="140"/>
      <c r="P22" s="139"/>
      <c r="Q22" s="139"/>
      <c r="R22" s="139"/>
    </row>
    <row r="23" spans="1:18" s="3" customFormat="1" ht="29.25" customHeight="1">
      <c r="A23" s="141" t="s">
        <v>194</v>
      </c>
      <c r="B23" s="141"/>
      <c r="C23" s="142"/>
      <c r="D23" s="149" t="s">
        <v>120</v>
      </c>
      <c r="E23" s="143">
        <f>E24</f>
        <v>24000</v>
      </c>
      <c r="F23" s="143">
        <f>F24</f>
        <v>24000</v>
      </c>
      <c r="G23" s="143">
        <f>G24</f>
        <v>2000</v>
      </c>
      <c r="H23" s="143">
        <f>H24</f>
        <v>22000</v>
      </c>
      <c r="I23" s="143"/>
      <c r="J23" s="143"/>
      <c r="K23" s="142"/>
      <c r="L23" s="142"/>
      <c r="M23" s="142"/>
      <c r="N23" s="143"/>
      <c r="O23" s="143"/>
      <c r="P23" s="142"/>
      <c r="Q23" s="142"/>
      <c r="R23" s="142"/>
    </row>
    <row r="24" spans="1:18" s="3" customFormat="1" ht="24.75" customHeight="1">
      <c r="A24" s="138"/>
      <c r="B24" s="138" t="s">
        <v>195</v>
      </c>
      <c r="C24" s="139"/>
      <c r="D24" s="144" t="s">
        <v>121</v>
      </c>
      <c r="E24" s="140">
        <v>24000</v>
      </c>
      <c r="F24" s="140">
        <f>F25+F26</f>
        <v>24000</v>
      </c>
      <c r="G24" s="140">
        <f>G25</f>
        <v>2000</v>
      </c>
      <c r="H24" s="140">
        <f>H26</f>
        <v>22000</v>
      </c>
      <c r="I24" s="140"/>
      <c r="J24" s="140"/>
      <c r="K24" s="139"/>
      <c r="L24" s="139"/>
      <c r="M24" s="139"/>
      <c r="N24" s="140"/>
      <c r="O24" s="140"/>
      <c r="P24" s="139"/>
      <c r="Q24" s="139"/>
      <c r="R24" s="139"/>
    </row>
    <row r="25" spans="1:18" s="3" customFormat="1" ht="31.5" customHeight="1">
      <c r="A25" s="138"/>
      <c r="B25" s="138"/>
      <c r="C25" s="139">
        <v>4100</v>
      </c>
      <c r="D25" s="144" t="s">
        <v>366</v>
      </c>
      <c r="E25" s="140">
        <v>2000</v>
      </c>
      <c r="F25" s="140">
        <v>2000</v>
      </c>
      <c r="G25" s="140">
        <v>2000</v>
      </c>
      <c r="H25" s="140"/>
      <c r="I25" s="140"/>
      <c r="J25" s="140"/>
      <c r="K25" s="139"/>
      <c r="L25" s="139"/>
      <c r="M25" s="139"/>
      <c r="N25" s="140"/>
      <c r="O25" s="140"/>
      <c r="P25" s="139"/>
      <c r="Q25" s="139"/>
      <c r="R25" s="139"/>
    </row>
    <row r="26" spans="1:18" s="3" customFormat="1" ht="21.75" customHeight="1">
      <c r="A26" s="138"/>
      <c r="B26" s="138"/>
      <c r="C26" s="139">
        <v>4300</v>
      </c>
      <c r="D26" s="144" t="s">
        <v>193</v>
      </c>
      <c r="E26" s="140">
        <v>22000</v>
      </c>
      <c r="F26" s="140">
        <v>22000</v>
      </c>
      <c r="G26" s="140"/>
      <c r="H26" s="140">
        <v>22000</v>
      </c>
      <c r="I26" s="140"/>
      <c r="J26" s="140"/>
      <c r="K26" s="139"/>
      <c r="L26" s="139"/>
      <c r="M26" s="139"/>
      <c r="N26" s="140"/>
      <c r="O26" s="140"/>
      <c r="P26" s="139"/>
      <c r="Q26" s="139"/>
      <c r="R26" s="139"/>
    </row>
    <row r="27" spans="1:18" s="3" customFormat="1" ht="32.25" customHeight="1">
      <c r="A27" s="141" t="s">
        <v>196</v>
      </c>
      <c r="B27" s="141"/>
      <c r="C27" s="142"/>
      <c r="D27" s="149" t="s">
        <v>122</v>
      </c>
      <c r="E27" s="143">
        <f>E28+E34+E38+E57+E59</f>
        <v>1645734.45</v>
      </c>
      <c r="F27" s="143">
        <f>F28+F34+F38+F57+F59</f>
        <v>1614734.45</v>
      </c>
      <c r="G27" s="143">
        <f>G28+G34+G38+G57+G59</f>
        <v>1157503.45</v>
      </c>
      <c r="H27" s="143">
        <f>H28+H34+H38+H57+H59</f>
        <v>369231</v>
      </c>
      <c r="I27" s="143"/>
      <c r="J27" s="143">
        <f>J34+J38+J59</f>
        <v>88000</v>
      </c>
      <c r="K27" s="143"/>
      <c r="L27" s="143"/>
      <c r="M27" s="143"/>
      <c r="N27" s="143">
        <f>N28+N34+N38+N57+N59</f>
        <v>31000</v>
      </c>
      <c r="O27" s="143">
        <f>O59</f>
        <v>31000</v>
      </c>
      <c r="P27" s="142"/>
      <c r="Q27" s="142"/>
      <c r="R27" s="142"/>
    </row>
    <row r="28" spans="1:18" s="3" customFormat="1" ht="22.5" customHeight="1">
      <c r="A28" s="138"/>
      <c r="B28" s="138" t="s">
        <v>197</v>
      </c>
      <c r="C28" s="139"/>
      <c r="D28" s="144" t="s">
        <v>123</v>
      </c>
      <c r="E28" s="140">
        <f>E29+E30+E31+E32+E33</f>
        <v>61395</v>
      </c>
      <c r="F28" s="140">
        <f>F29+F30+F31+F32+F33</f>
        <v>61395</v>
      </c>
      <c r="G28" s="140">
        <f>G29+G30+G31+G32</f>
        <v>60245</v>
      </c>
      <c r="H28" s="140">
        <f>H33</f>
        <v>1150</v>
      </c>
      <c r="I28" s="140"/>
      <c r="J28" s="140"/>
      <c r="K28" s="139"/>
      <c r="L28" s="139"/>
      <c r="M28" s="139"/>
      <c r="N28" s="140"/>
      <c r="O28" s="140"/>
      <c r="P28" s="139"/>
      <c r="Q28" s="139"/>
      <c r="R28" s="139"/>
    </row>
    <row r="29" spans="1:18" s="3" customFormat="1" ht="31.5" customHeight="1">
      <c r="A29" s="138"/>
      <c r="B29" s="138"/>
      <c r="C29" s="139">
        <v>4010</v>
      </c>
      <c r="D29" s="144" t="s">
        <v>198</v>
      </c>
      <c r="E29" s="140">
        <v>47045</v>
      </c>
      <c r="F29" s="140">
        <v>47045</v>
      </c>
      <c r="G29" s="140">
        <v>47045</v>
      </c>
      <c r="H29" s="140"/>
      <c r="I29" s="140"/>
      <c r="J29" s="140"/>
      <c r="K29" s="139"/>
      <c r="L29" s="139"/>
      <c r="M29" s="139"/>
      <c r="N29" s="140"/>
      <c r="O29" s="140"/>
      <c r="P29" s="139"/>
      <c r="Q29" s="139"/>
      <c r="R29" s="139"/>
    </row>
    <row r="30" spans="1:18" s="3" customFormat="1" ht="32.25" customHeight="1">
      <c r="A30" s="138"/>
      <c r="B30" s="138"/>
      <c r="C30" s="139">
        <v>4040</v>
      </c>
      <c r="D30" s="144" t="s">
        <v>199</v>
      </c>
      <c r="E30" s="140">
        <v>4000</v>
      </c>
      <c r="F30" s="140">
        <v>4000</v>
      </c>
      <c r="G30" s="140">
        <v>4000</v>
      </c>
      <c r="H30" s="140"/>
      <c r="I30" s="140"/>
      <c r="J30" s="140"/>
      <c r="K30" s="139"/>
      <c r="L30" s="139"/>
      <c r="M30" s="139"/>
      <c r="N30" s="140"/>
      <c r="O30" s="140"/>
      <c r="P30" s="139"/>
      <c r="Q30" s="139"/>
      <c r="R30" s="139"/>
    </row>
    <row r="31" spans="1:18" s="3" customFormat="1" ht="30" customHeight="1">
      <c r="A31" s="138"/>
      <c r="B31" s="138"/>
      <c r="C31" s="139">
        <v>4110</v>
      </c>
      <c r="D31" s="144" t="s">
        <v>200</v>
      </c>
      <c r="E31" s="140">
        <v>8750</v>
      </c>
      <c r="F31" s="140">
        <v>8750</v>
      </c>
      <c r="G31" s="140">
        <v>8750</v>
      </c>
      <c r="H31" s="140"/>
      <c r="I31" s="140"/>
      <c r="J31" s="140"/>
      <c r="K31" s="139"/>
      <c r="L31" s="139"/>
      <c r="M31" s="139"/>
      <c r="N31" s="140"/>
      <c r="O31" s="140"/>
      <c r="P31" s="139"/>
      <c r="Q31" s="139"/>
      <c r="R31" s="139"/>
    </row>
    <row r="32" spans="1:18" s="3" customFormat="1" ht="28.5" customHeight="1">
      <c r="A32" s="138"/>
      <c r="B32" s="138"/>
      <c r="C32" s="139">
        <v>4120</v>
      </c>
      <c r="D32" s="144" t="s">
        <v>201</v>
      </c>
      <c r="E32" s="140">
        <v>450</v>
      </c>
      <c r="F32" s="140">
        <v>450</v>
      </c>
      <c r="G32" s="140">
        <v>450</v>
      </c>
      <c r="H32" s="140"/>
      <c r="I32" s="140"/>
      <c r="J32" s="140"/>
      <c r="K32" s="139"/>
      <c r="L32" s="139"/>
      <c r="M32" s="139"/>
      <c r="N32" s="140"/>
      <c r="O32" s="140"/>
      <c r="P32" s="139"/>
      <c r="Q32" s="139"/>
      <c r="R32" s="139"/>
    </row>
    <row r="33" spans="1:18" s="3" customFormat="1" ht="45" customHeight="1">
      <c r="A33" s="138"/>
      <c r="B33" s="138"/>
      <c r="C33" s="139">
        <v>4440</v>
      </c>
      <c r="D33" s="144" t="s">
        <v>204</v>
      </c>
      <c r="E33" s="140">
        <v>1150</v>
      </c>
      <c r="F33" s="140">
        <v>1150</v>
      </c>
      <c r="G33" s="140"/>
      <c r="H33" s="140">
        <v>1150</v>
      </c>
      <c r="I33" s="140"/>
      <c r="J33" s="140"/>
      <c r="K33" s="139"/>
      <c r="L33" s="139"/>
      <c r="M33" s="139"/>
      <c r="N33" s="140"/>
      <c r="O33" s="140"/>
      <c r="P33" s="139"/>
      <c r="Q33" s="139"/>
      <c r="R33" s="139"/>
    </row>
    <row r="34" spans="1:18" s="3" customFormat="1" ht="27.75" customHeight="1">
      <c r="A34" s="138"/>
      <c r="B34" s="138" t="s">
        <v>205</v>
      </c>
      <c r="C34" s="139"/>
      <c r="D34" s="144" t="s">
        <v>281</v>
      </c>
      <c r="E34" s="140">
        <f>E35+E36+E37</f>
        <v>70000</v>
      </c>
      <c r="F34" s="140">
        <f>F35+F36+F37</f>
        <v>70000</v>
      </c>
      <c r="G34" s="140"/>
      <c r="H34" s="140">
        <f>H35+H36+H37</f>
        <v>10000</v>
      </c>
      <c r="I34" s="140"/>
      <c r="J34" s="140">
        <f>J35</f>
        <v>60000</v>
      </c>
      <c r="K34" s="139"/>
      <c r="L34" s="139"/>
      <c r="M34" s="139"/>
      <c r="N34" s="140"/>
      <c r="O34" s="140"/>
      <c r="P34" s="139"/>
      <c r="Q34" s="139"/>
      <c r="R34" s="139"/>
    </row>
    <row r="35" spans="1:18" s="3" customFormat="1" ht="28.5" customHeight="1">
      <c r="A35" s="138"/>
      <c r="B35" s="138"/>
      <c r="C35" s="139">
        <v>3030</v>
      </c>
      <c r="D35" s="144" t="s">
        <v>216</v>
      </c>
      <c r="E35" s="140">
        <v>60000</v>
      </c>
      <c r="F35" s="140">
        <v>60000</v>
      </c>
      <c r="G35" s="140"/>
      <c r="H35" s="140"/>
      <c r="I35" s="140"/>
      <c r="J35" s="140">
        <v>60000</v>
      </c>
      <c r="K35" s="139"/>
      <c r="L35" s="139"/>
      <c r="M35" s="139"/>
      <c r="N35" s="140"/>
      <c r="O35" s="140"/>
      <c r="P35" s="139"/>
      <c r="Q35" s="139"/>
      <c r="R35" s="139"/>
    </row>
    <row r="36" spans="1:18" s="3" customFormat="1" ht="29.25" customHeight="1">
      <c r="A36" s="138"/>
      <c r="B36" s="138"/>
      <c r="C36" s="139">
        <v>4210</v>
      </c>
      <c r="D36" s="144" t="s">
        <v>202</v>
      </c>
      <c r="E36" s="140">
        <v>7000</v>
      </c>
      <c r="F36" s="140">
        <v>7000</v>
      </c>
      <c r="G36" s="140"/>
      <c r="H36" s="140">
        <v>7000</v>
      </c>
      <c r="I36" s="140"/>
      <c r="J36" s="140"/>
      <c r="K36" s="139"/>
      <c r="L36" s="139"/>
      <c r="M36" s="139"/>
      <c r="N36" s="140"/>
      <c r="O36" s="140"/>
      <c r="P36" s="139"/>
      <c r="Q36" s="139"/>
      <c r="R36" s="139"/>
    </row>
    <row r="37" spans="1:18" s="3" customFormat="1" ht="29.25" customHeight="1">
      <c r="A37" s="138"/>
      <c r="B37" s="138"/>
      <c r="C37" s="139">
        <v>4300</v>
      </c>
      <c r="D37" s="144" t="s">
        <v>193</v>
      </c>
      <c r="E37" s="140">
        <v>3000</v>
      </c>
      <c r="F37" s="140">
        <v>3000</v>
      </c>
      <c r="G37" s="140"/>
      <c r="H37" s="140">
        <v>3000</v>
      </c>
      <c r="I37" s="140"/>
      <c r="J37" s="140"/>
      <c r="K37" s="139"/>
      <c r="L37" s="139"/>
      <c r="M37" s="139"/>
      <c r="N37" s="140"/>
      <c r="O37" s="140"/>
      <c r="P37" s="139"/>
      <c r="Q37" s="139"/>
      <c r="R37" s="139"/>
    </row>
    <row r="38" spans="1:18" s="3" customFormat="1" ht="24.75" customHeight="1">
      <c r="A38" s="138"/>
      <c r="B38" s="138" t="s">
        <v>206</v>
      </c>
      <c r="C38" s="139"/>
      <c r="D38" s="144" t="s">
        <v>126</v>
      </c>
      <c r="E38" s="140">
        <f>E39+E40+E41+E42+E43+E44+E45+E46+E47+E48+E49+E50+E51+E52+E53+E54+E55+E56</f>
        <v>1380139.45</v>
      </c>
      <c r="F38" s="140">
        <f>F39+F40+F41+F42+F43+F44+F45+F46+F47+F48+F49+F50+F51+F52+F53+F54+F55+F56</f>
        <v>1380139.45</v>
      </c>
      <c r="G38" s="140">
        <f>G40+G41+G42+G43+G44</f>
        <v>1083558.45</v>
      </c>
      <c r="H38" s="140">
        <f>H39+H45+H46+H47+H48+H49+H50+H51+H52+H53+H54+H55+H56</f>
        <v>288581</v>
      </c>
      <c r="I38" s="140"/>
      <c r="J38" s="140">
        <f>J39</f>
        <v>8000</v>
      </c>
      <c r="K38" s="139"/>
      <c r="L38" s="139"/>
      <c r="M38" s="139"/>
      <c r="N38" s="140"/>
      <c r="O38" s="140"/>
      <c r="P38" s="139"/>
      <c r="Q38" s="139"/>
      <c r="R38" s="139"/>
    </row>
    <row r="39" spans="1:18" s="3" customFormat="1" ht="42" customHeight="1">
      <c r="A39" s="138"/>
      <c r="B39" s="138"/>
      <c r="C39" s="139">
        <v>3020</v>
      </c>
      <c r="D39" s="144" t="s">
        <v>207</v>
      </c>
      <c r="E39" s="140">
        <v>8000</v>
      </c>
      <c r="F39" s="140">
        <v>8000</v>
      </c>
      <c r="G39" s="140"/>
      <c r="H39" s="140"/>
      <c r="I39" s="140"/>
      <c r="J39" s="140">
        <v>8000</v>
      </c>
      <c r="K39" s="139"/>
      <c r="L39" s="139"/>
      <c r="M39" s="139"/>
      <c r="N39" s="140"/>
      <c r="O39" s="140"/>
      <c r="P39" s="139"/>
      <c r="Q39" s="139"/>
      <c r="R39" s="139"/>
    </row>
    <row r="40" spans="1:18" s="3" customFormat="1" ht="30.75" customHeight="1">
      <c r="A40" s="138"/>
      <c r="B40" s="138"/>
      <c r="C40" s="139">
        <v>4010</v>
      </c>
      <c r="D40" s="144" t="s">
        <v>198</v>
      </c>
      <c r="E40" s="140">
        <v>840000</v>
      </c>
      <c r="F40" s="140">
        <v>840000</v>
      </c>
      <c r="G40" s="140">
        <v>840000</v>
      </c>
      <c r="H40" s="140"/>
      <c r="I40" s="140"/>
      <c r="J40" s="140"/>
      <c r="K40" s="139"/>
      <c r="L40" s="139"/>
      <c r="M40" s="139"/>
      <c r="N40" s="140"/>
      <c r="O40" s="140"/>
      <c r="P40" s="139"/>
      <c r="Q40" s="139"/>
      <c r="R40" s="139"/>
    </row>
    <row r="41" spans="1:18" s="3" customFormat="1" ht="30" customHeight="1">
      <c r="A41" s="138"/>
      <c r="B41" s="138"/>
      <c r="C41" s="139">
        <v>4040</v>
      </c>
      <c r="D41" s="144" t="s">
        <v>199</v>
      </c>
      <c r="E41" s="140">
        <v>71000</v>
      </c>
      <c r="F41" s="140">
        <v>71000</v>
      </c>
      <c r="G41" s="140">
        <v>71000</v>
      </c>
      <c r="H41" s="140"/>
      <c r="I41" s="140"/>
      <c r="J41" s="140"/>
      <c r="K41" s="139"/>
      <c r="L41" s="139"/>
      <c r="M41" s="139"/>
      <c r="N41" s="140"/>
      <c r="O41" s="140"/>
      <c r="P41" s="139"/>
      <c r="Q41" s="139"/>
      <c r="R41" s="139"/>
    </row>
    <row r="42" spans="1:18" s="3" customFormat="1" ht="28.5" customHeight="1">
      <c r="A42" s="138"/>
      <c r="B42" s="138"/>
      <c r="C42" s="139">
        <v>4110</v>
      </c>
      <c r="D42" s="144" t="s">
        <v>200</v>
      </c>
      <c r="E42" s="140">
        <v>145558.45</v>
      </c>
      <c r="F42" s="140">
        <v>145558.45</v>
      </c>
      <c r="G42" s="140">
        <v>145558.45</v>
      </c>
      <c r="H42" s="140"/>
      <c r="I42" s="140"/>
      <c r="J42" s="140"/>
      <c r="K42" s="139"/>
      <c r="L42" s="139"/>
      <c r="M42" s="139"/>
      <c r="N42" s="140"/>
      <c r="O42" s="140"/>
      <c r="P42" s="139"/>
      <c r="Q42" s="139"/>
      <c r="R42" s="139"/>
    </row>
    <row r="43" spans="1:18" s="3" customFormat="1" ht="24.75" customHeight="1">
      <c r="A43" s="138"/>
      <c r="B43" s="138"/>
      <c r="C43" s="139">
        <v>4120</v>
      </c>
      <c r="D43" s="144" t="s">
        <v>201</v>
      </c>
      <c r="E43" s="140">
        <v>22000</v>
      </c>
      <c r="F43" s="140">
        <v>22000</v>
      </c>
      <c r="G43" s="140">
        <v>22000</v>
      </c>
      <c r="H43" s="140"/>
      <c r="I43" s="140"/>
      <c r="J43" s="140"/>
      <c r="K43" s="139"/>
      <c r="L43" s="139"/>
      <c r="M43" s="139"/>
      <c r="N43" s="140"/>
      <c r="O43" s="140"/>
      <c r="P43" s="139"/>
      <c r="Q43" s="139"/>
      <c r="R43" s="139"/>
    </row>
    <row r="44" spans="1:18" s="3" customFormat="1" ht="24">
      <c r="A44" s="138"/>
      <c r="B44" s="138"/>
      <c r="C44" s="139">
        <v>4170</v>
      </c>
      <c r="D44" s="144" t="s">
        <v>208</v>
      </c>
      <c r="E44" s="140">
        <v>5000</v>
      </c>
      <c r="F44" s="140">
        <v>5000</v>
      </c>
      <c r="G44" s="140">
        <v>5000</v>
      </c>
      <c r="H44" s="140"/>
      <c r="I44" s="140"/>
      <c r="J44" s="140"/>
      <c r="K44" s="139"/>
      <c r="L44" s="139"/>
      <c r="M44" s="139"/>
      <c r="N44" s="140"/>
      <c r="O44" s="140"/>
      <c r="P44" s="139"/>
      <c r="Q44" s="139"/>
      <c r="R44" s="139"/>
    </row>
    <row r="45" spans="1:18" s="3" customFormat="1" ht="30" customHeight="1">
      <c r="A45" s="138"/>
      <c r="B45" s="138"/>
      <c r="C45" s="139">
        <v>4210</v>
      </c>
      <c r="D45" s="145" t="s">
        <v>202</v>
      </c>
      <c r="E45" s="140">
        <v>100000</v>
      </c>
      <c r="F45" s="140">
        <v>100000</v>
      </c>
      <c r="G45" s="140"/>
      <c r="H45" s="140">
        <v>100000</v>
      </c>
      <c r="I45" s="140"/>
      <c r="J45" s="140"/>
      <c r="K45" s="139"/>
      <c r="L45" s="139"/>
      <c r="M45" s="139"/>
      <c r="N45" s="140"/>
      <c r="O45" s="140"/>
      <c r="P45" s="139"/>
      <c r="Q45" s="139"/>
      <c r="R45" s="139"/>
    </row>
    <row r="46" spans="1:18" s="3" customFormat="1" ht="44.25" customHeight="1">
      <c r="A46" s="138"/>
      <c r="B46" s="138"/>
      <c r="C46" s="139">
        <v>4240</v>
      </c>
      <c r="D46" s="146" t="s">
        <v>232</v>
      </c>
      <c r="E46" s="140">
        <v>2000</v>
      </c>
      <c r="F46" s="140">
        <v>2000</v>
      </c>
      <c r="G46" s="140"/>
      <c r="H46" s="140">
        <v>2000</v>
      </c>
      <c r="I46" s="140"/>
      <c r="J46" s="140"/>
      <c r="K46" s="139"/>
      <c r="L46" s="139"/>
      <c r="M46" s="139"/>
      <c r="N46" s="140"/>
      <c r="O46" s="140"/>
      <c r="P46" s="139"/>
      <c r="Q46" s="139"/>
      <c r="R46" s="139"/>
    </row>
    <row r="47" spans="1:18" s="3" customFormat="1" ht="24.75" customHeight="1">
      <c r="A47" s="138"/>
      <c r="B47" s="138"/>
      <c r="C47" s="139">
        <v>4260</v>
      </c>
      <c r="D47" s="146" t="s">
        <v>209</v>
      </c>
      <c r="E47" s="140">
        <v>20000</v>
      </c>
      <c r="F47" s="140">
        <v>20000</v>
      </c>
      <c r="G47" s="140"/>
      <c r="H47" s="140">
        <v>20000</v>
      </c>
      <c r="I47" s="140"/>
      <c r="J47" s="140"/>
      <c r="K47" s="139"/>
      <c r="L47" s="139"/>
      <c r="M47" s="139"/>
      <c r="N47" s="140"/>
      <c r="O47" s="140"/>
      <c r="P47" s="139"/>
      <c r="Q47" s="139"/>
      <c r="R47" s="139"/>
    </row>
    <row r="48" spans="1:18" s="3" customFormat="1" ht="26.25" customHeight="1">
      <c r="A48" s="138"/>
      <c r="B48" s="138"/>
      <c r="C48" s="139">
        <v>4270</v>
      </c>
      <c r="D48" s="144" t="s">
        <v>188</v>
      </c>
      <c r="E48" s="140">
        <v>3000</v>
      </c>
      <c r="F48" s="140">
        <v>3000</v>
      </c>
      <c r="G48" s="140"/>
      <c r="H48" s="140">
        <v>3000</v>
      </c>
      <c r="I48" s="140"/>
      <c r="J48" s="140"/>
      <c r="K48" s="139"/>
      <c r="L48" s="139"/>
      <c r="M48" s="139"/>
      <c r="N48" s="140"/>
      <c r="O48" s="140"/>
      <c r="P48" s="139"/>
      <c r="Q48" s="139"/>
      <c r="R48" s="139"/>
    </row>
    <row r="49" spans="1:18" s="3" customFormat="1" ht="26.25" customHeight="1">
      <c r="A49" s="138"/>
      <c r="B49" s="138"/>
      <c r="C49" s="139">
        <v>4300</v>
      </c>
      <c r="D49" s="144" t="s">
        <v>193</v>
      </c>
      <c r="E49" s="140">
        <v>77000</v>
      </c>
      <c r="F49" s="140">
        <v>77000</v>
      </c>
      <c r="G49" s="140"/>
      <c r="H49" s="140">
        <v>77000</v>
      </c>
      <c r="I49" s="140"/>
      <c r="J49" s="140"/>
      <c r="K49" s="139"/>
      <c r="L49" s="139"/>
      <c r="M49" s="139"/>
      <c r="N49" s="140"/>
      <c r="O49" s="140"/>
      <c r="P49" s="139"/>
      <c r="Q49" s="139"/>
      <c r="R49" s="139"/>
    </row>
    <row r="50" spans="1:18" s="3" customFormat="1" ht="26.25" customHeight="1">
      <c r="A50" s="138"/>
      <c r="B50" s="138"/>
      <c r="C50" s="139">
        <v>4350</v>
      </c>
      <c r="D50" s="144" t="s">
        <v>348</v>
      </c>
      <c r="E50" s="140">
        <v>3000</v>
      </c>
      <c r="F50" s="140">
        <v>3000</v>
      </c>
      <c r="G50" s="140"/>
      <c r="H50" s="140">
        <v>3000</v>
      </c>
      <c r="I50" s="140"/>
      <c r="J50" s="140"/>
      <c r="K50" s="139"/>
      <c r="L50" s="139"/>
      <c r="M50" s="139"/>
      <c r="N50" s="140"/>
      <c r="O50" s="140"/>
      <c r="P50" s="139"/>
      <c r="Q50" s="139"/>
      <c r="R50" s="139"/>
    </row>
    <row r="51" spans="1:18" s="3" customFormat="1" ht="78" customHeight="1">
      <c r="A51" s="138"/>
      <c r="B51" s="138"/>
      <c r="C51" s="139">
        <v>4360</v>
      </c>
      <c r="D51" s="144" t="s">
        <v>375</v>
      </c>
      <c r="E51" s="140">
        <v>4000</v>
      </c>
      <c r="F51" s="140">
        <v>4000</v>
      </c>
      <c r="G51" s="140"/>
      <c r="H51" s="140">
        <v>4000</v>
      </c>
      <c r="I51" s="140"/>
      <c r="J51" s="140"/>
      <c r="K51" s="139"/>
      <c r="L51" s="139"/>
      <c r="M51" s="139"/>
      <c r="N51" s="140"/>
      <c r="O51" s="140"/>
      <c r="P51" s="139"/>
      <c r="Q51" s="139"/>
      <c r="R51" s="139"/>
    </row>
    <row r="52" spans="1:18" s="3" customFormat="1" ht="63.75" customHeight="1">
      <c r="A52" s="138"/>
      <c r="B52" s="138"/>
      <c r="C52" s="139">
        <v>4370</v>
      </c>
      <c r="D52" s="144" t="s">
        <v>374</v>
      </c>
      <c r="E52" s="140">
        <v>15000</v>
      </c>
      <c r="F52" s="140">
        <v>15000</v>
      </c>
      <c r="G52" s="140"/>
      <c r="H52" s="140">
        <v>15000</v>
      </c>
      <c r="I52" s="140"/>
      <c r="J52" s="140"/>
      <c r="K52" s="139"/>
      <c r="L52" s="139"/>
      <c r="M52" s="139"/>
      <c r="N52" s="140"/>
      <c r="O52" s="140"/>
      <c r="P52" s="139"/>
      <c r="Q52" s="139"/>
      <c r="R52" s="139"/>
    </row>
    <row r="53" spans="1:18" s="3" customFormat="1" ht="27" customHeight="1">
      <c r="A53" s="138"/>
      <c r="B53" s="138"/>
      <c r="C53" s="139">
        <v>4410</v>
      </c>
      <c r="D53" s="144" t="s">
        <v>203</v>
      </c>
      <c r="E53" s="140">
        <v>20000</v>
      </c>
      <c r="F53" s="140">
        <v>20000</v>
      </c>
      <c r="G53" s="140"/>
      <c r="H53" s="140">
        <v>20000</v>
      </c>
      <c r="I53" s="140"/>
      <c r="J53" s="140"/>
      <c r="K53" s="139"/>
      <c r="L53" s="139"/>
      <c r="M53" s="139"/>
      <c r="N53" s="140"/>
      <c r="O53" s="140"/>
      <c r="P53" s="139"/>
      <c r="Q53" s="139"/>
      <c r="R53" s="139"/>
    </row>
    <row r="54" spans="1:18" s="3" customFormat="1" ht="26.25" customHeight="1">
      <c r="A54" s="138"/>
      <c r="B54" s="138"/>
      <c r="C54" s="139">
        <v>4430</v>
      </c>
      <c r="D54" s="144" t="s">
        <v>183</v>
      </c>
      <c r="E54" s="140">
        <v>4000</v>
      </c>
      <c r="F54" s="140">
        <v>4000</v>
      </c>
      <c r="G54" s="140"/>
      <c r="H54" s="140">
        <v>4000</v>
      </c>
      <c r="I54" s="140"/>
      <c r="J54" s="140"/>
      <c r="K54" s="139"/>
      <c r="L54" s="139"/>
      <c r="M54" s="139"/>
      <c r="N54" s="140"/>
      <c r="O54" s="140"/>
      <c r="P54" s="139"/>
      <c r="Q54" s="139"/>
      <c r="R54" s="139"/>
    </row>
    <row r="55" spans="1:18" s="3" customFormat="1" ht="42" customHeight="1">
      <c r="A55" s="138"/>
      <c r="B55" s="138"/>
      <c r="C55" s="139">
        <v>4440</v>
      </c>
      <c r="D55" s="144" t="s">
        <v>204</v>
      </c>
      <c r="E55" s="140">
        <v>20581</v>
      </c>
      <c r="F55" s="140">
        <v>20581</v>
      </c>
      <c r="G55" s="140"/>
      <c r="H55" s="140">
        <v>20581</v>
      </c>
      <c r="I55" s="140"/>
      <c r="J55" s="140"/>
      <c r="K55" s="139"/>
      <c r="L55" s="139"/>
      <c r="M55" s="139"/>
      <c r="N55" s="140"/>
      <c r="O55" s="140"/>
      <c r="P55" s="139"/>
      <c r="Q55" s="139"/>
      <c r="R55" s="139"/>
    </row>
    <row r="56" spans="1:18" s="3" customFormat="1" ht="44.25" customHeight="1">
      <c r="A56" s="138"/>
      <c r="B56" s="138"/>
      <c r="C56" s="139">
        <v>4700</v>
      </c>
      <c r="D56" s="145" t="s">
        <v>210</v>
      </c>
      <c r="E56" s="140">
        <v>20000</v>
      </c>
      <c r="F56" s="140">
        <v>20000</v>
      </c>
      <c r="G56" s="140"/>
      <c r="H56" s="140">
        <v>20000</v>
      </c>
      <c r="I56" s="140"/>
      <c r="J56" s="140"/>
      <c r="K56" s="139"/>
      <c r="L56" s="139"/>
      <c r="M56" s="139"/>
      <c r="N56" s="140"/>
      <c r="O56" s="140"/>
      <c r="P56" s="139"/>
      <c r="Q56" s="139"/>
      <c r="R56" s="139"/>
    </row>
    <row r="57" spans="1:18" s="3" customFormat="1" ht="39" customHeight="1">
      <c r="A57" s="138"/>
      <c r="B57" s="138" t="s">
        <v>346</v>
      </c>
      <c r="C57" s="139"/>
      <c r="D57" s="146" t="s">
        <v>347</v>
      </c>
      <c r="E57" s="140">
        <f>E58</f>
        <v>35000</v>
      </c>
      <c r="F57" s="140">
        <f>F58</f>
        <v>35000</v>
      </c>
      <c r="G57" s="140"/>
      <c r="H57" s="140">
        <f>H58</f>
        <v>35000</v>
      </c>
      <c r="I57" s="140"/>
      <c r="J57" s="140"/>
      <c r="K57" s="139"/>
      <c r="L57" s="139"/>
      <c r="M57" s="139"/>
      <c r="N57" s="140"/>
      <c r="O57" s="140"/>
      <c r="P57" s="139"/>
      <c r="Q57" s="139"/>
      <c r="R57" s="139"/>
    </row>
    <row r="58" spans="1:18" s="3" customFormat="1" ht="24.75" customHeight="1">
      <c r="A58" s="138"/>
      <c r="B58" s="138"/>
      <c r="C58" s="139">
        <v>4210</v>
      </c>
      <c r="D58" s="144" t="s">
        <v>202</v>
      </c>
      <c r="E58" s="140">
        <v>35000</v>
      </c>
      <c r="F58" s="140">
        <v>35000</v>
      </c>
      <c r="G58" s="140"/>
      <c r="H58" s="140">
        <v>35000</v>
      </c>
      <c r="I58" s="140"/>
      <c r="J58" s="140"/>
      <c r="K58" s="139"/>
      <c r="L58" s="139"/>
      <c r="M58" s="139"/>
      <c r="N58" s="140"/>
      <c r="O58" s="140"/>
      <c r="P58" s="139"/>
      <c r="Q58" s="139"/>
      <c r="R58" s="139"/>
    </row>
    <row r="59" spans="1:18" s="3" customFormat="1" ht="27.75" customHeight="1">
      <c r="A59" s="138"/>
      <c r="B59" s="138" t="s">
        <v>233</v>
      </c>
      <c r="C59" s="139"/>
      <c r="D59" s="145" t="s">
        <v>184</v>
      </c>
      <c r="E59" s="140">
        <f>E60+E61+E62+E63+E64+E65+E66+E67+E68</f>
        <v>99200</v>
      </c>
      <c r="F59" s="140">
        <f>F60+F61+F62+F63+F64+F65+F66+F67</f>
        <v>68200</v>
      </c>
      <c r="G59" s="140">
        <f>G61+G62+G63</f>
        <v>13700</v>
      </c>
      <c r="H59" s="140">
        <f>H64+H65+H66+H67</f>
        <v>34500</v>
      </c>
      <c r="I59" s="140"/>
      <c r="J59" s="140">
        <f>J60</f>
        <v>20000</v>
      </c>
      <c r="K59" s="140"/>
      <c r="L59" s="140"/>
      <c r="M59" s="140"/>
      <c r="N59" s="140">
        <f>N68</f>
        <v>31000</v>
      </c>
      <c r="O59" s="140">
        <f>O68</f>
        <v>31000</v>
      </c>
      <c r="P59" s="139"/>
      <c r="Q59" s="139"/>
      <c r="R59" s="139"/>
    </row>
    <row r="60" spans="1:18" s="3" customFormat="1" ht="27.75" customHeight="1">
      <c r="A60" s="138"/>
      <c r="B60" s="138"/>
      <c r="C60" s="139">
        <v>3030</v>
      </c>
      <c r="D60" s="146" t="s">
        <v>216</v>
      </c>
      <c r="E60" s="140">
        <v>20000</v>
      </c>
      <c r="F60" s="140">
        <v>20000</v>
      </c>
      <c r="G60" s="140"/>
      <c r="H60" s="140"/>
      <c r="I60" s="140"/>
      <c r="J60" s="140">
        <v>20000</v>
      </c>
      <c r="K60" s="140"/>
      <c r="L60" s="140"/>
      <c r="M60" s="140"/>
      <c r="N60" s="140"/>
      <c r="O60" s="140"/>
      <c r="P60" s="139"/>
      <c r="Q60" s="139"/>
      <c r="R60" s="139"/>
    </row>
    <row r="61" spans="1:18" s="3" customFormat="1" ht="27.75" customHeight="1">
      <c r="A61" s="138"/>
      <c r="B61" s="138"/>
      <c r="C61" s="139">
        <v>4010</v>
      </c>
      <c r="D61" s="144" t="s">
        <v>198</v>
      </c>
      <c r="E61" s="140">
        <v>10000</v>
      </c>
      <c r="F61" s="140">
        <v>10000</v>
      </c>
      <c r="G61" s="140">
        <v>10000</v>
      </c>
      <c r="H61" s="140"/>
      <c r="I61" s="140"/>
      <c r="J61" s="140"/>
      <c r="K61" s="140"/>
      <c r="L61" s="140"/>
      <c r="M61" s="140"/>
      <c r="N61" s="140"/>
      <c r="O61" s="140"/>
      <c r="P61" s="139"/>
      <c r="Q61" s="139"/>
      <c r="R61" s="139"/>
    </row>
    <row r="62" spans="1:18" s="3" customFormat="1" ht="27.75" customHeight="1">
      <c r="A62" s="138"/>
      <c r="B62" s="138"/>
      <c r="C62" s="139">
        <v>4110</v>
      </c>
      <c r="D62" s="144" t="s">
        <v>200</v>
      </c>
      <c r="E62" s="140">
        <v>2700</v>
      </c>
      <c r="F62" s="140">
        <v>2700</v>
      </c>
      <c r="G62" s="140">
        <v>2700</v>
      </c>
      <c r="H62" s="140"/>
      <c r="I62" s="140"/>
      <c r="J62" s="140"/>
      <c r="K62" s="140"/>
      <c r="L62" s="140"/>
      <c r="M62" s="140"/>
      <c r="N62" s="140"/>
      <c r="O62" s="140"/>
      <c r="P62" s="139"/>
      <c r="Q62" s="139"/>
      <c r="R62" s="139"/>
    </row>
    <row r="63" spans="1:18" s="3" customFormat="1" ht="27.75" customHeight="1">
      <c r="A63" s="138"/>
      <c r="B63" s="138"/>
      <c r="C63" s="139">
        <v>4120</v>
      </c>
      <c r="D63" s="144" t="s">
        <v>201</v>
      </c>
      <c r="E63" s="140">
        <v>1000</v>
      </c>
      <c r="F63" s="140">
        <v>1000</v>
      </c>
      <c r="G63" s="140">
        <v>1000</v>
      </c>
      <c r="H63" s="140"/>
      <c r="I63" s="140"/>
      <c r="J63" s="140"/>
      <c r="K63" s="140"/>
      <c r="L63" s="140"/>
      <c r="M63" s="140"/>
      <c r="N63" s="140"/>
      <c r="O63" s="140"/>
      <c r="P63" s="139"/>
      <c r="Q63" s="139"/>
      <c r="R63" s="139"/>
    </row>
    <row r="64" spans="1:18" s="3" customFormat="1" ht="30.75" customHeight="1">
      <c r="A64" s="138"/>
      <c r="B64" s="138"/>
      <c r="C64" s="139">
        <v>4210</v>
      </c>
      <c r="D64" s="146" t="s">
        <v>367</v>
      </c>
      <c r="E64" s="140">
        <v>20000</v>
      </c>
      <c r="F64" s="140">
        <v>20000</v>
      </c>
      <c r="G64" s="140"/>
      <c r="H64" s="140">
        <v>20000</v>
      </c>
      <c r="I64" s="140"/>
      <c r="J64" s="140"/>
      <c r="K64" s="139"/>
      <c r="L64" s="139"/>
      <c r="M64" s="139"/>
      <c r="N64" s="140"/>
      <c r="O64" s="140"/>
      <c r="P64" s="139"/>
      <c r="Q64" s="139"/>
      <c r="R64" s="139"/>
    </row>
    <row r="65" spans="1:18" s="3" customFormat="1" ht="30.75" customHeight="1">
      <c r="A65" s="138"/>
      <c r="B65" s="138"/>
      <c r="C65" s="139">
        <v>4300</v>
      </c>
      <c r="D65" s="144" t="s">
        <v>193</v>
      </c>
      <c r="E65" s="140">
        <v>3500</v>
      </c>
      <c r="F65" s="140">
        <v>3500</v>
      </c>
      <c r="G65" s="140"/>
      <c r="H65" s="140">
        <v>3500</v>
      </c>
      <c r="I65" s="140"/>
      <c r="J65" s="140"/>
      <c r="K65" s="139"/>
      <c r="L65" s="139"/>
      <c r="M65" s="139"/>
      <c r="N65" s="140"/>
      <c r="O65" s="140"/>
      <c r="P65" s="139"/>
      <c r="Q65" s="139"/>
      <c r="R65" s="139"/>
    </row>
    <row r="66" spans="1:18" s="3" customFormat="1" ht="25.5" customHeight="1">
      <c r="A66" s="138"/>
      <c r="B66" s="138"/>
      <c r="C66" s="139">
        <v>4430</v>
      </c>
      <c r="D66" s="144" t="s">
        <v>183</v>
      </c>
      <c r="E66" s="140">
        <v>3000</v>
      </c>
      <c r="F66" s="140">
        <v>3000</v>
      </c>
      <c r="G66" s="140"/>
      <c r="H66" s="140">
        <v>3000</v>
      </c>
      <c r="I66" s="140"/>
      <c r="J66" s="140"/>
      <c r="K66" s="139"/>
      <c r="L66" s="139"/>
      <c r="M66" s="139"/>
      <c r="N66" s="140"/>
      <c r="O66" s="140"/>
      <c r="P66" s="139"/>
      <c r="Q66" s="139"/>
      <c r="R66" s="139"/>
    </row>
    <row r="67" spans="1:18" s="3" customFormat="1" ht="25.5" customHeight="1">
      <c r="A67" s="138"/>
      <c r="B67" s="138"/>
      <c r="C67" s="139">
        <v>4610</v>
      </c>
      <c r="D67" s="139" t="s">
        <v>219</v>
      </c>
      <c r="E67" s="140">
        <v>8000</v>
      </c>
      <c r="F67" s="140">
        <v>8000</v>
      </c>
      <c r="G67" s="140"/>
      <c r="H67" s="140">
        <v>8000</v>
      </c>
      <c r="I67" s="140"/>
      <c r="J67" s="140"/>
      <c r="K67" s="139"/>
      <c r="L67" s="139"/>
      <c r="M67" s="139"/>
      <c r="N67" s="140"/>
      <c r="O67" s="140"/>
      <c r="P67" s="139"/>
      <c r="Q67" s="139"/>
      <c r="R67" s="139"/>
    </row>
    <row r="68" spans="1:18" s="3" customFormat="1" ht="31.5" customHeight="1">
      <c r="A68" s="138"/>
      <c r="B68" s="138"/>
      <c r="C68" s="139">
        <v>6050</v>
      </c>
      <c r="D68" s="144" t="s">
        <v>302</v>
      </c>
      <c r="E68" s="140">
        <v>31000</v>
      </c>
      <c r="F68" s="140"/>
      <c r="G68" s="140"/>
      <c r="H68" s="140"/>
      <c r="I68" s="140"/>
      <c r="J68" s="140"/>
      <c r="K68" s="139"/>
      <c r="L68" s="139"/>
      <c r="M68" s="139"/>
      <c r="N68" s="140">
        <v>31000</v>
      </c>
      <c r="O68" s="140">
        <v>31000</v>
      </c>
      <c r="P68" s="139"/>
      <c r="Q68" s="139"/>
      <c r="R68" s="139"/>
    </row>
    <row r="69" spans="1:18" s="3" customFormat="1" ht="67.5" customHeight="1">
      <c r="A69" s="141" t="s">
        <v>211</v>
      </c>
      <c r="B69" s="141"/>
      <c r="C69" s="142"/>
      <c r="D69" s="149" t="s">
        <v>129</v>
      </c>
      <c r="E69" s="143">
        <f aca="true" t="shared" si="0" ref="E69:G70">E70</f>
        <v>444</v>
      </c>
      <c r="F69" s="143">
        <f t="shared" si="0"/>
        <v>444</v>
      </c>
      <c r="G69" s="143">
        <f t="shared" si="0"/>
        <v>444</v>
      </c>
      <c r="H69" s="143"/>
      <c r="I69" s="143"/>
      <c r="J69" s="143"/>
      <c r="K69" s="142"/>
      <c r="L69" s="142"/>
      <c r="M69" s="142"/>
      <c r="N69" s="143"/>
      <c r="O69" s="143"/>
      <c r="P69" s="142"/>
      <c r="Q69" s="142"/>
      <c r="R69" s="142"/>
    </row>
    <row r="70" spans="1:18" s="3" customFormat="1" ht="57" customHeight="1">
      <c r="A70" s="138"/>
      <c r="B70" s="138" t="s">
        <v>212</v>
      </c>
      <c r="C70" s="139"/>
      <c r="D70" s="144" t="s">
        <v>130</v>
      </c>
      <c r="E70" s="140">
        <f t="shared" si="0"/>
        <v>444</v>
      </c>
      <c r="F70" s="140">
        <f t="shared" si="0"/>
        <v>444</v>
      </c>
      <c r="G70" s="140">
        <f t="shared" si="0"/>
        <v>444</v>
      </c>
      <c r="H70" s="140"/>
      <c r="I70" s="140"/>
      <c r="J70" s="140"/>
      <c r="K70" s="139"/>
      <c r="L70" s="139"/>
      <c r="M70" s="139"/>
      <c r="N70" s="140"/>
      <c r="O70" s="140"/>
      <c r="P70" s="139"/>
      <c r="Q70" s="139"/>
      <c r="R70" s="139"/>
    </row>
    <row r="71" spans="1:18" s="3" customFormat="1" ht="29.25" customHeight="1">
      <c r="A71" s="138"/>
      <c r="B71" s="138"/>
      <c r="C71" s="139">
        <v>4170</v>
      </c>
      <c r="D71" s="144" t="s">
        <v>208</v>
      </c>
      <c r="E71" s="140">
        <v>444</v>
      </c>
      <c r="F71" s="140">
        <v>444</v>
      </c>
      <c r="G71" s="140">
        <v>444</v>
      </c>
      <c r="H71" s="140"/>
      <c r="I71" s="140"/>
      <c r="J71" s="140"/>
      <c r="K71" s="139"/>
      <c r="L71" s="139"/>
      <c r="M71" s="139"/>
      <c r="N71" s="140"/>
      <c r="O71" s="140"/>
      <c r="P71" s="139"/>
      <c r="Q71" s="139"/>
      <c r="R71" s="139"/>
    </row>
    <row r="72" spans="1:18" s="3" customFormat="1" ht="41.25" customHeight="1">
      <c r="A72" s="141" t="s">
        <v>213</v>
      </c>
      <c r="B72" s="141"/>
      <c r="C72" s="142"/>
      <c r="D72" s="149" t="s">
        <v>214</v>
      </c>
      <c r="E72" s="143">
        <f>E73+E84</f>
        <v>105500</v>
      </c>
      <c r="F72" s="143">
        <f>F73+F84</f>
        <v>105500</v>
      </c>
      <c r="G72" s="143">
        <f>G73</f>
        <v>11700</v>
      </c>
      <c r="H72" s="143">
        <f>H73+H84</f>
        <v>73000</v>
      </c>
      <c r="I72" s="143"/>
      <c r="J72" s="143">
        <f>J73</f>
        <v>20800</v>
      </c>
      <c r="K72" s="143"/>
      <c r="L72" s="143"/>
      <c r="M72" s="143"/>
      <c r="N72" s="143"/>
      <c r="O72" s="143"/>
      <c r="P72" s="143"/>
      <c r="Q72" s="142"/>
      <c r="R72" s="142"/>
    </row>
    <row r="73" spans="1:18" s="3" customFormat="1" ht="30" customHeight="1">
      <c r="A73" s="138"/>
      <c r="B73" s="138" t="s">
        <v>215</v>
      </c>
      <c r="C73" s="139"/>
      <c r="D73" s="144" t="s">
        <v>295</v>
      </c>
      <c r="E73" s="140">
        <f>E74+E75+E76+E77+E78+E79+E80+E81+E82+E83</f>
        <v>105000</v>
      </c>
      <c r="F73" s="140">
        <f>F74+F75+F76+F77+F78+F79+F80+F81+F82+F83</f>
        <v>105000</v>
      </c>
      <c r="G73" s="140">
        <f>G75+G76+G77</f>
        <v>11700</v>
      </c>
      <c r="H73" s="140">
        <f>H74+H78+H79+H80+H81+H82+H83</f>
        <v>72500</v>
      </c>
      <c r="I73" s="140"/>
      <c r="J73" s="140">
        <f>J74</f>
        <v>20800</v>
      </c>
      <c r="K73" s="140"/>
      <c r="L73" s="140"/>
      <c r="M73" s="140"/>
      <c r="N73" s="140"/>
      <c r="O73" s="140"/>
      <c r="P73" s="140"/>
      <c r="Q73" s="139"/>
      <c r="R73" s="139"/>
    </row>
    <row r="74" spans="1:18" s="3" customFormat="1" ht="30.75" customHeight="1">
      <c r="A74" s="138"/>
      <c r="B74" s="138"/>
      <c r="C74" s="139">
        <v>3030</v>
      </c>
      <c r="D74" s="144" t="s">
        <v>216</v>
      </c>
      <c r="E74" s="140">
        <v>20800</v>
      </c>
      <c r="F74" s="140">
        <v>20800</v>
      </c>
      <c r="G74" s="140"/>
      <c r="H74" s="140"/>
      <c r="I74" s="140"/>
      <c r="J74" s="140">
        <v>20800</v>
      </c>
      <c r="K74" s="139"/>
      <c r="L74" s="139"/>
      <c r="M74" s="139"/>
      <c r="N74" s="140"/>
      <c r="O74" s="140"/>
      <c r="P74" s="139"/>
      <c r="Q74" s="139"/>
      <c r="R74" s="139"/>
    </row>
    <row r="75" spans="1:18" s="3" customFormat="1" ht="30.75" customHeight="1">
      <c r="A75" s="138"/>
      <c r="B75" s="138"/>
      <c r="C75" s="139">
        <v>4010</v>
      </c>
      <c r="D75" s="144" t="s">
        <v>198</v>
      </c>
      <c r="E75" s="140">
        <v>10000</v>
      </c>
      <c r="F75" s="140">
        <v>10000</v>
      </c>
      <c r="G75" s="140">
        <v>10000</v>
      </c>
      <c r="H75" s="140"/>
      <c r="I75" s="140"/>
      <c r="J75" s="140"/>
      <c r="K75" s="139"/>
      <c r="L75" s="139"/>
      <c r="M75" s="139"/>
      <c r="N75" s="140"/>
      <c r="O75" s="140"/>
      <c r="P75" s="139"/>
      <c r="Q75" s="139"/>
      <c r="R75" s="139"/>
    </row>
    <row r="76" spans="1:18" s="3" customFormat="1" ht="27.75" customHeight="1">
      <c r="A76" s="138"/>
      <c r="B76" s="138"/>
      <c r="C76" s="139">
        <v>4110</v>
      </c>
      <c r="D76" s="144" t="s">
        <v>200</v>
      </c>
      <c r="E76" s="140">
        <v>1200</v>
      </c>
      <c r="F76" s="140">
        <v>1200</v>
      </c>
      <c r="G76" s="140">
        <v>1200</v>
      </c>
      <c r="H76" s="140"/>
      <c r="I76" s="140"/>
      <c r="J76" s="140"/>
      <c r="K76" s="139"/>
      <c r="L76" s="139"/>
      <c r="M76" s="139"/>
      <c r="N76" s="140"/>
      <c r="O76" s="140"/>
      <c r="P76" s="139"/>
      <c r="Q76" s="139"/>
      <c r="R76" s="139"/>
    </row>
    <row r="77" spans="1:18" s="3" customFormat="1" ht="27" customHeight="1">
      <c r="A77" s="138"/>
      <c r="B77" s="138"/>
      <c r="C77" s="139">
        <v>4120</v>
      </c>
      <c r="D77" s="144" t="s">
        <v>201</v>
      </c>
      <c r="E77" s="140">
        <v>500</v>
      </c>
      <c r="F77" s="140">
        <v>500</v>
      </c>
      <c r="G77" s="140">
        <v>500</v>
      </c>
      <c r="H77" s="140"/>
      <c r="I77" s="140"/>
      <c r="J77" s="140"/>
      <c r="K77" s="139"/>
      <c r="L77" s="139"/>
      <c r="M77" s="139"/>
      <c r="N77" s="140"/>
      <c r="O77" s="140"/>
      <c r="P77" s="139"/>
      <c r="Q77" s="139"/>
      <c r="R77" s="139"/>
    </row>
    <row r="78" spans="1:18" s="3" customFormat="1" ht="31.5" customHeight="1">
      <c r="A78" s="138"/>
      <c r="B78" s="138"/>
      <c r="C78" s="139">
        <v>4210</v>
      </c>
      <c r="D78" s="144" t="s">
        <v>202</v>
      </c>
      <c r="E78" s="140">
        <v>30000</v>
      </c>
      <c r="F78" s="140">
        <v>30000</v>
      </c>
      <c r="G78" s="140"/>
      <c r="H78" s="140">
        <v>30000</v>
      </c>
      <c r="I78" s="140"/>
      <c r="J78" s="140"/>
      <c r="K78" s="139"/>
      <c r="L78" s="139"/>
      <c r="M78" s="139"/>
      <c r="N78" s="140"/>
      <c r="O78" s="140"/>
      <c r="P78" s="139"/>
      <c r="Q78" s="139"/>
      <c r="R78" s="139"/>
    </row>
    <row r="79" spans="1:18" s="3" customFormat="1" ht="23.25" customHeight="1">
      <c r="A79" s="138"/>
      <c r="B79" s="138"/>
      <c r="C79" s="139">
        <v>4260</v>
      </c>
      <c r="D79" s="144" t="s">
        <v>209</v>
      </c>
      <c r="E79" s="140">
        <v>10000</v>
      </c>
      <c r="F79" s="140">
        <v>10000</v>
      </c>
      <c r="G79" s="140"/>
      <c r="H79" s="140">
        <v>10000</v>
      </c>
      <c r="I79" s="140"/>
      <c r="J79" s="140"/>
      <c r="K79" s="139"/>
      <c r="L79" s="139"/>
      <c r="M79" s="139"/>
      <c r="N79" s="140"/>
      <c r="O79" s="140"/>
      <c r="P79" s="139"/>
      <c r="Q79" s="139"/>
      <c r="R79" s="139"/>
    </row>
    <row r="80" spans="1:18" s="3" customFormat="1" ht="26.25" customHeight="1">
      <c r="A80" s="138"/>
      <c r="B80" s="138"/>
      <c r="C80" s="139">
        <v>4270</v>
      </c>
      <c r="D80" s="144" t="s">
        <v>349</v>
      </c>
      <c r="E80" s="140">
        <v>9500</v>
      </c>
      <c r="F80" s="140">
        <v>9500</v>
      </c>
      <c r="G80" s="140"/>
      <c r="H80" s="140">
        <v>9500</v>
      </c>
      <c r="I80" s="140"/>
      <c r="J80" s="140"/>
      <c r="K80" s="139"/>
      <c r="L80" s="139"/>
      <c r="M80" s="139"/>
      <c r="N80" s="140"/>
      <c r="O80" s="140"/>
      <c r="P80" s="139"/>
      <c r="Q80" s="139"/>
      <c r="R80" s="139"/>
    </row>
    <row r="81" spans="1:18" s="3" customFormat="1" ht="28.5" customHeight="1">
      <c r="A81" s="138"/>
      <c r="B81" s="138"/>
      <c r="C81" s="139">
        <v>4300</v>
      </c>
      <c r="D81" s="144" t="s">
        <v>193</v>
      </c>
      <c r="E81" s="140">
        <v>10000</v>
      </c>
      <c r="F81" s="140">
        <v>10000</v>
      </c>
      <c r="G81" s="140"/>
      <c r="H81" s="140">
        <v>10000</v>
      </c>
      <c r="I81" s="140"/>
      <c r="J81" s="140"/>
      <c r="K81" s="139"/>
      <c r="L81" s="139"/>
      <c r="M81" s="139"/>
      <c r="N81" s="140"/>
      <c r="O81" s="140"/>
      <c r="P81" s="139"/>
      <c r="Q81" s="139"/>
      <c r="R81" s="139"/>
    </row>
    <row r="82" spans="1:18" s="3" customFormat="1" ht="30.75" customHeight="1">
      <c r="A82" s="138"/>
      <c r="B82" s="138"/>
      <c r="C82" s="139">
        <v>4410</v>
      </c>
      <c r="D82" s="144" t="s">
        <v>203</v>
      </c>
      <c r="E82" s="140">
        <v>3000</v>
      </c>
      <c r="F82" s="140">
        <v>3000</v>
      </c>
      <c r="G82" s="140"/>
      <c r="H82" s="140">
        <v>3000</v>
      </c>
      <c r="I82" s="140"/>
      <c r="J82" s="140"/>
      <c r="K82" s="139"/>
      <c r="L82" s="139"/>
      <c r="M82" s="139"/>
      <c r="N82" s="140"/>
      <c r="O82" s="140"/>
      <c r="P82" s="139"/>
      <c r="Q82" s="139"/>
      <c r="R82" s="139"/>
    </row>
    <row r="83" spans="1:18" s="3" customFormat="1" ht="24.75" customHeight="1">
      <c r="A83" s="138"/>
      <c r="B83" s="138"/>
      <c r="C83" s="139">
        <v>4430</v>
      </c>
      <c r="D83" s="144" t="s">
        <v>183</v>
      </c>
      <c r="E83" s="140">
        <v>10000</v>
      </c>
      <c r="F83" s="140">
        <v>10000</v>
      </c>
      <c r="G83" s="140"/>
      <c r="H83" s="140">
        <v>10000</v>
      </c>
      <c r="I83" s="140"/>
      <c r="J83" s="140"/>
      <c r="K83" s="139"/>
      <c r="L83" s="139"/>
      <c r="M83" s="139"/>
      <c r="N83" s="140"/>
      <c r="O83" s="140"/>
      <c r="P83" s="139"/>
      <c r="Q83" s="139"/>
      <c r="R83" s="139"/>
    </row>
    <row r="84" spans="1:18" s="3" customFormat="1" ht="21" customHeight="1">
      <c r="A84" s="138"/>
      <c r="B84" s="138" t="s">
        <v>217</v>
      </c>
      <c r="C84" s="139"/>
      <c r="D84" s="144" t="s">
        <v>218</v>
      </c>
      <c r="E84" s="140">
        <f>E85</f>
        <v>500</v>
      </c>
      <c r="F84" s="140">
        <v>500</v>
      </c>
      <c r="G84" s="140"/>
      <c r="H84" s="140">
        <f>H85</f>
        <v>500</v>
      </c>
      <c r="I84" s="140"/>
      <c r="J84" s="140"/>
      <c r="K84" s="139"/>
      <c r="L84" s="139"/>
      <c r="M84" s="139"/>
      <c r="N84" s="140"/>
      <c r="O84" s="140"/>
      <c r="P84" s="139"/>
      <c r="Q84" s="139"/>
      <c r="R84" s="139"/>
    </row>
    <row r="85" spans="1:18" s="3" customFormat="1" ht="24" customHeight="1">
      <c r="A85" s="138"/>
      <c r="B85" s="138"/>
      <c r="C85" s="139">
        <v>4270</v>
      </c>
      <c r="D85" s="144" t="s">
        <v>188</v>
      </c>
      <c r="E85" s="140">
        <v>500</v>
      </c>
      <c r="F85" s="140">
        <v>500</v>
      </c>
      <c r="G85" s="140"/>
      <c r="H85" s="140">
        <v>500</v>
      </c>
      <c r="I85" s="140"/>
      <c r="J85" s="140"/>
      <c r="K85" s="139"/>
      <c r="L85" s="139"/>
      <c r="M85" s="139"/>
      <c r="N85" s="140"/>
      <c r="O85" s="140"/>
      <c r="P85" s="139"/>
      <c r="Q85" s="139"/>
      <c r="R85" s="139"/>
    </row>
    <row r="86" spans="1:18" s="3" customFormat="1" ht="32.25" customHeight="1">
      <c r="A86" s="141" t="s">
        <v>220</v>
      </c>
      <c r="B86" s="141"/>
      <c r="C86" s="142"/>
      <c r="D86" s="142" t="s">
        <v>221</v>
      </c>
      <c r="E86" s="143">
        <f>E87</f>
        <v>300000</v>
      </c>
      <c r="F86" s="143">
        <f>F87</f>
        <v>300000</v>
      </c>
      <c r="G86" s="143"/>
      <c r="H86" s="143"/>
      <c r="I86" s="143"/>
      <c r="J86" s="143"/>
      <c r="K86" s="143"/>
      <c r="L86" s="143"/>
      <c r="M86" s="143">
        <f>M87</f>
        <v>300000</v>
      </c>
      <c r="N86" s="143"/>
      <c r="O86" s="143"/>
      <c r="P86" s="142"/>
      <c r="Q86" s="142"/>
      <c r="R86" s="142"/>
    </row>
    <row r="87" spans="1:18" s="3" customFormat="1" ht="56.25" customHeight="1">
      <c r="A87" s="138"/>
      <c r="B87" s="138" t="s">
        <v>222</v>
      </c>
      <c r="C87" s="139"/>
      <c r="D87" s="139" t="s">
        <v>223</v>
      </c>
      <c r="E87" s="140">
        <f>E88</f>
        <v>300000</v>
      </c>
      <c r="F87" s="140">
        <f>F88</f>
        <v>300000</v>
      </c>
      <c r="G87" s="140"/>
      <c r="H87" s="140"/>
      <c r="I87" s="140"/>
      <c r="J87" s="140"/>
      <c r="K87" s="139"/>
      <c r="L87" s="139"/>
      <c r="M87" s="140">
        <f>M88</f>
        <v>300000</v>
      </c>
      <c r="N87" s="140"/>
      <c r="O87" s="140"/>
      <c r="P87" s="139"/>
      <c r="Q87" s="139"/>
      <c r="R87" s="139"/>
    </row>
    <row r="88" spans="1:18" s="3" customFormat="1" ht="93.75" customHeight="1">
      <c r="A88" s="150"/>
      <c r="B88" s="150"/>
      <c r="C88" s="151">
        <v>8110</v>
      </c>
      <c r="D88" s="151" t="s">
        <v>224</v>
      </c>
      <c r="E88" s="152">
        <v>300000</v>
      </c>
      <c r="F88" s="152">
        <v>300000</v>
      </c>
      <c r="G88" s="152"/>
      <c r="H88" s="152"/>
      <c r="I88" s="152"/>
      <c r="J88" s="152"/>
      <c r="K88" s="151"/>
      <c r="L88" s="151"/>
      <c r="M88" s="152">
        <v>300000</v>
      </c>
      <c r="N88" s="152"/>
      <c r="O88" s="140"/>
      <c r="P88" s="139"/>
      <c r="Q88" s="139"/>
      <c r="R88" s="139"/>
    </row>
    <row r="89" spans="1:18" s="3" customFormat="1" ht="22.5" customHeight="1">
      <c r="A89" s="153" t="s">
        <v>225</v>
      </c>
      <c r="B89" s="153"/>
      <c r="C89" s="154"/>
      <c r="D89" s="154" t="s">
        <v>226</v>
      </c>
      <c r="E89" s="155">
        <f>E90</f>
        <v>50000</v>
      </c>
      <c r="F89" s="155">
        <f>F90</f>
        <v>50000</v>
      </c>
      <c r="G89" s="155"/>
      <c r="H89" s="155">
        <f>H90</f>
        <v>50000</v>
      </c>
      <c r="I89" s="155"/>
      <c r="J89" s="155"/>
      <c r="K89" s="154"/>
      <c r="L89" s="154"/>
      <c r="M89" s="152"/>
      <c r="N89" s="155"/>
      <c r="O89" s="143"/>
      <c r="P89" s="142"/>
      <c r="Q89" s="142"/>
      <c r="R89" s="142"/>
    </row>
    <row r="90" spans="1:18" s="3" customFormat="1" ht="18.75" customHeight="1">
      <c r="A90" s="150"/>
      <c r="B90" s="150" t="s">
        <v>227</v>
      </c>
      <c r="C90" s="151"/>
      <c r="D90" s="151" t="s">
        <v>228</v>
      </c>
      <c r="E90" s="152">
        <f>E91</f>
        <v>50000</v>
      </c>
      <c r="F90" s="152">
        <f>F91</f>
        <v>50000</v>
      </c>
      <c r="G90" s="152"/>
      <c r="H90" s="152">
        <f>H91</f>
        <v>50000</v>
      </c>
      <c r="I90" s="152"/>
      <c r="J90" s="152"/>
      <c r="K90" s="151"/>
      <c r="L90" s="151"/>
      <c r="M90" s="151"/>
      <c r="N90" s="152"/>
      <c r="O90" s="140"/>
      <c r="P90" s="139"/>
      <c r="Q90" s="139"/>
      <c r="R90" s="139"/>
    </row>
    <row r="91" spans="1:18" s="3" customFormat="1" ht="21.75" customHeight="1">
      <c r="A91" s="150"/>
      <c r="B91" s="150"/>
      <c r="C91" s="151">
        <v>4810</v>
      </c>
      <c r="D91" s="151" t="s">
        <v>229</v>
      </c>
      <c r="E91" s="152">
        <v>50000</v>
      </c>
      <c r="F91" s="152">
        <v>50000</v>
      </c>
      <c r="G91" s="152"/>
      <c r="H91" s="152">
        <v>50000</v>
      </c>
      <c r="I91" s="152"/>
      <c r="J91" s="152"/>
      <c r="K91" s="151"/>
      <c r="L91" s="151"/>
      <c r="M91" s="151"/>
      <c r="N91" s="152"/>
      <c r="O91" s="140"/>
      <c r="P91" s="139"/>
      <c r="Q91" s="139"/>
      <c r="R91" s="139"/>
    </row>
    <row r="92" spans="1:18" s="3" customFormat="1" ht="27.75" customHeight="1">
      <c r="A92" s="153" t="s">
        <v>230</v>
      </c>
      <c r="B92" s="153"/>
      <c r="C92" s="154"/>
      <c r="D92" s="154" t="s">
        <v>175</v>
      </c>
      <c r="E92" s="155">
        <f>E93+E111+E118+E125+E139+E141</f>
        <v>3396623</v>
      </c>
      <c r="F92" s="155">
        <f>F93+F111+F118+F125+F139+F141</f>
        <v>3396623</v>
      </c>
      <c r="G92" s="155">
        <f>G93+G111+G118+G125+G139+G141</f>
        <v>2740100</v>
      </c>
      <c r="H92" s="155">
        <f>H93+H111+H125+H118+H139+H141</f>
        <v>526523</v>
      </c>
      <c r="I92" s="155"/>
      <c r="J92" s="155">
        <f>J93+J111+J118+J125</f>
        <v>130000</v>
      </c>
      <c r="K92" s="155"/>
      <c r="L92" s="155"/>
      <c r="M92" s="155"/>
      <c r="N92" s="155"/>
      <c r="O92" s="155"/>
      <c r="P92" s="155"/>
      <c r="Q92" s="155"/>
      <c r="R92" s="155"/>
    </row>
    <row r="93" spans="1:18" s="3" customFormat="1" ht="21.75" customHeight="1">
      <c r="A93" s="150"/>
      <c r="B93" s="150" t="s">
        <v>231</v>
      </c>
      <c r="C93" s="151"/>
      <c r="D93" s="151" t="s">
        <v>176</v>
      </c>
      <c r="E93" s="152">
        <f>E94+E95+E96+E97+E98+E99+E100+E101+E102+E103+E104+E105+E106+E107+E108+E109+E110</f>
        <v>1637743</v>
      </c>
      <c r="F93" s="152">
        <f>F94+F95+F96+F97+F98+F99+F100+F101+F102+F103+F104+F105+F106+F107+F108+F109+F110</f>
        <v>1637743</v>
      </c>
      <c r="G93" s="152">
        <f>G94+G95+G96+G97+G98+G99+G100+G101+G102+G103+G104+G105+G106+G107+G108+G109</f>
        <v>1393000</v>
      </c>
      <c r="H93" s="152">
        <f>H94+H95+H96+H97+H98+H99+H100+H101+H102+H103+H104+H105+H106+H107+H108+H109+H110</f>
        <v>180743</v>
      </c>
      <c r="I93" s="152"/>
      <c r="J93" s="152">
        <f>J94</f>
        <v>64000</v>
      </c>
      <c r="K93" s="151"/>
      <c r="L93" s="151"/>
      <c r="M93" s="151"/>
      <c r="N93" s="152"/>
      <c r="O93" s="140"/>
      <c r="P93" s="139"/>
      <c r="Q93" s="139"/>
      <c r="R93" s="139"/>
    </row>
    <row r="94" spans="1:18" s="3" customFormat="1" ht="29.25" customHeight="1">
      <c r="A94" s="150"/>
      <c r="B94" s="150"/>
      <c r="C94" s="151">
        <v>3020</v>
      </c>
      <c r="D94" s="151" t="s">
        <v>207</v>
      </c>
      <c r="E94" s="152">
        <v>64000</v>
      </c>
      <c r="F94" s="152">
        <v>64000</v>
      </c>
      <c r="G94" s="152"/>
      <c r="H94" s="152"/>
      <c r="I94" s="152"/>
      <c r="J94" s="152">
        <v>64000</v>
      </c>
      <c r="K94" s="151"/>
      <c r="L94" s="151"/>
      <c r="M94" s="151"/>
      <c r="N94" s="152"/>
      <c r="O94" s="140"/>
      <c r="P94" s="139"/>
      <c r="Q94" s="139"/>
      <c r="R94" s="139"/>
    </row>
    <row r="95" spans="1:18" s="3" customFormat="1" ht="30" customHeight="1">
      <c r="A95" s="150"/>
      <c r="B95" s="150"/>
      <c r="C95" s="151">
        <v>4010</v>
      </c>
      <c r="D95" s="151" t="s">
        <v>198</v>
      </c>
      <c r="E95" s="152">
        <v>1067000</v>
      </c>
      <c r="F95" s="152">
        <v>1067000</v>
      </c>
      <c r="G95" s="152">
        <v>1067000</v>
      </c>
      <c r="H95" s="152"/>
      <c r="I95" s="152"/>
      <c r="J95" s="152"/>
      <c r="K95" s="151"/>
      <c r="L95" s="151"/>
      <c r="M95" s="151"/>
      <c r="N95" s="152"/>
      <c r="O95" s="140"/>
      <c r="P95" s="139"/>
      <c r="Q95" s="139"/>
      <c r="R95" s="139"/>
    </row>
    <row r="96" spans="1:18" s="3" customFormat="1" ht="30" customHeight="1">
      <c r="A96" s="150"/>
      <c r="B96" s="150"/>
      <c r="C96" s="151">
        <v>4040</v>
      </c>
      <c r="D96" s="151" t="s">
        <v>199</v>
      </c>
      <c r="E96" s="152">
        <v>88000</v>
      </c>
      <c r="F96" s="152">
        <v>88000</v>
      </c>
      <c r="G96" s="152">
        <v>88000</v>
      </c>
      <c r="H96" s="152"/>
      <c r="I96" s="152"/>
      <c r="J96" s="152"/>
      <c r="K96" s="151"/>
      <c r="L96" s="151"/>
      <c r="M96" s="151"/>
      <c r="N96" s="152"/>
      <c r="O96" s="140"/>
      <c r="P96" s="139"/>
      <c r="Q96" s="139"/>
      <c r="R96" s="139"/>
    </row>
    <row r="97" spans="1:18" s="3" customFormat="1" ht="32.25" customHeight="1">
      <c r="A97" s="150"/>
      <c r="B97" s="150"/>
      <c r="C97" s="151">
        <v>4110</v>
      </c>
      <c r="D97" s="151" t="s">
        <v>200</v>
      </c>
      <c r="E97" s="152">
        <v>209000</v>
      </c>
      <c r="F97" s="152">
        <v>209000</v>
      </c>
      <c r="G97" s="152">
        <v>209000</v>
      </c>
      <c r="H97" s="152"/>
      <c r="I97" s="152"/>
      <c r="J97" s="152"/>
      <c r="K97" s="151"/>
      <c r="L97" s="151"/>
      <c r="M97" s="151"/>
      <c r="N97" s="152"/>
      <c r="O97" s="140"/>
      <c r="P97" s="139"/>
      <c r="Q97" s="139"/>
      <c r="R97" s="139"/>
    </row>
    <row r="98" spans="1:18" s="3" customFormat="1" ht="26.25" customHeight="1">
      <c r="A98" s="150"/>
      <c r="B98" s="150"/>
      <c r="C98" s="151">
        <v>4120</v>
      </c>
      <c r="D98" s="151" t="s">
        <v>201</v>
      </c>
      <c r="E98" s="152">
        <v>29000</v>
      </c>
      <c r="F98" s="152">
        <v>29000</v>
      </c>
      <c r="G98" s="152">
        <v>29000</v>
      </c>
      <c r="H98" s="152"/>
      <c r="I98" s="152"/>
      <c r="J98" s="152"/>
      <c r="K98" s="151"/>
      <c r="L98" s="151"/>
      <c r="M98" s="151"/>
      <c r="N98" s="152"/>
      <c r="O98" s="140"/>
      <c r="P98" s="139"/>
      <c r="Q98" s="139"/>
      <c r="R98" s="139"/>
    </row>
    <row r="99" spans="1:18" s="3" customFormat="1" ht="27.75" customHeight="1">
      <c r="A99" s="150"/>
      <c r="B99" s="150"/>
      <c r="C99" s="151">
        <v>4210</v>
      </c>
      <c r="D99" s="151" t="s">
        <v>202</v>
      </c>
      <c r="E99" s="152">
        <v>47000</v>
      </c>
      <c r="F99" s="152">
        <v>47000</v>
      </c>
      <c r="G99" s="152"/>
      <c r="H99" s="152">
        <v>47000</v>
      </c>
      <c r="I99" s="152"/>
      <c r="J99" s="152"/>
      <c r="K99" s="151"/>
      <c r="L99" s="151"/>
      <c r="M99" s="151"/>
      <c r="N99" s="152"/>
      <c r="O99" s="140"/>
      <c r="P99" s="139"/>
      <c r="Q99" s="139"/>
      <c r="R99" s="139"/>
    </row>
    <row r="100" spans="1:18" s="3" customFormat="1" ht="46.5" customHeight="1">
      <c r="A100" s="150"/>
      <c r="B100" s="150"/>
      <c r="C100" s="151">
        <v>4240</v>
      </c>
      <c r="D100" s="151" t="s">
        <v>232</v>
      </c>
      <c r="E100" s="152">
        <v>5000</v>
      </c>
      <c r="F100" s="152">
        <v>5000</v>
      </c>
      <c r="G100" s="152"/>
      <c r="H100" s="152">
        <v>5000</v>
      </c>
      <c r="I100" s="152"/>
      <c r="J100" s="152"/>
      <c r="K100" s="151"/>
      <c r="L100" s="151"/>
      <c r="M100" s="151"/>
      <c r="N100" s="152"/>
      <c r="O100" s="140"/>
      <c r="P100" s="139"/>
      <c r="Q100" s="139"/>
      <c r="R100" s="139"/>
    </row>
    <row r="101" spans="1:18" s="3" customFormat="1" ht="21" customHeight="1">
      <c r="A101" s="150"/>
      <c r="B101" s="150"/>
      <c r="C101" s="151">
        <v>4260</v>
      </c>
      <c r="D101" s="151" t="s">
        <v>209</v>
      </c>
      <c r="E101" s="152">
        <v>26000</v>
      </c>
      <c r="F101" s="152">
        <v>26000</v>
      </c>
      <c r="G101" s="152"/>
      <c r="H101" s="152">
        <v>26000</v>
      </c>
      <c r="I101" s="152"/>
      <c r="J101" s="152"/>
      <c r="K101" s="151"/>
      <c r="L101" s="151"/>
      <c r="M101" s="151"/>
      <c r="N101" s="152"/>
      <c r="O101" s="140"/>
      <c r="P101" s="139"/>
      <c r="Q101" s="139"/>
      <c r="R101" s="139"/>
    </row>
    <row r="102" spans="1:18" s="3" customFormat="1" ht="26.25" customHeight="1">
      <c r="A102" s="150"/>
      <c r="B102" s="150"/>
      <c r="C102" s="151">
        <v>4270</v>
      </c>
      <c r="D102" s="144" t="s">
        <v>349</v>
      </c>
      <c r="E102" s="152">
        <v>2000</v>
      </c>
      <c r="F102" s="152">
        <v>2000</v>
      </c>
      <c r="G102" s="152"/>
      <c r="H102" s="152">
        <v>2000</v>
      </c>
      <c r="I102" s="152"/>
      <c r="J102" s="152"/>
      <c r="K102" s="151"/>
      <c r="L102" s="151"/>
      <c r="M102" s="151"/>
      <c r="N102" s="152"/>
      <c r="O102" s="140"/>
      <c r="P102" s="139"/>
      <c r="Q102" s="139"/>
      <c r="R102" s="139"/>
    </row>
    <row r="103" spans="1:18" s="3" customFormat="1" ht="27" customHeight="1">
      <c r="A103" s="150"/>
      <c r="B103" s="150"/>
      <c r="C103" s="151">
        <v>4300</v>
      </c>
      <c r="D103" s="146" t="s">
        <v>193</v>
      </c>
      <c r="E103" s="152">
        <v>15000</v>
      </c>
      <c r="F103" s="152">
        <v>15000</v>
      </c>
      <c r="G103" s="152"/>
      <c r="H103" s="152">
        <v>15000</v>
      </c>
      <c r="I103" s="152"/>
      <c r="J103" s="152"/>
      <c r="K103" s="151"/>
      <c r="L103" s="151"/>
      <c r="M103" s="151"/>
      <c r="N103" s="152"/>
      <c r="O103" s="140"/>
      <c r="P103" s="139"/>
      <c r="Q103" s="139"/>
      <c r="R103" s="139"/>
    </row>
    <row r="104" spans="1:18" s="3" customFormat="1" ht="27" customHeight="1">
      <c r="A104" s="150"/>
      <c r="B104" s="150"/>
      <c r="C104" s="151">
        <v>4350</v>
      </c>
      <c r="D104" s="144" t="s">
        <v>348</v>
      </c>
      <c r="E104" s="152">
        <v>1000</v>
      </c>
      <c r="F104" s="152">
        <v>1000</v>
      </c>
      <c r="G104" s="152"/>
      <c r="H104" s="152">
        <v>1000</v>
      </c>
      <c r="I104" s="152"/>
      <c r="J104" s="152"/>
      <c r="K104" s="151"/>
      <c r="L104" s="151"/>
      <c r="M104" s="151"/>
      <c r="N104" s="152"/>
      <c r="O104" s="140"/>
      <c r="P104" s="139"/>
      <c r="Q104" s="139"/>
      <c r="R104" s="139"/>
    </row>
    <row r="105" spans="1:18" s="3" customFormat="1" ht="66" customHeight="1">
      <c r="A105" s="150"/>
      <c r="B105" s="150"/>
      <c r="C105" s="151">
        <v>4360</v>
      </c>
      <c r="D105" s="144" t="s">
        <v>307</v>
      </c>
      <c r="E105" s="152">
        <v>1600</v>
      </c>
      <c r="F105" s="152">
        <v>1600</v>
      </c>
      <c r="G105" s="152"/>
      <c r="H105" s="152">
        <v>1600</v>
      </c>
      <c r="I105" s="152"/>
      <c r="J105" s="152"/>
      <c r="K105" s="151"/>
      <c r="L105" s="151"/>
      <c r="M105" s="151"/>
      <c r="N105" s="152"/>
      <c r="O105" s="140"/>
      <c r="P105" s="139"/>
      <c r="Q105" s="139"/>
      <c r="R105" s="139"/>
    </row>
    <row r="106" spans="1:18" s="3" customFormat="1" ht="78.75" customHeight="1">
      <c r="A106" s="150"/>
      <c r="B106" s="150"/>
      <c r="C106" s="151">
        <v>4370</v>
      </c>
      <c r="D106" s="144" t="s">
        <v>306</v>
      </c>
      <c r="E106" s="152">
        <v>2500</v>
      </c>
      <c r="F106" s="152">
        <v>2500</v>
      </c>
      <c r="G106" s="152"/>
      <c r="H106" s="152">
        <v>2500</v>
      </c>
      <c r="I106" s="152"/>
      <c r="J106" s="152"/>
      <c r="K106" s="151"/>
      <c r="L106" s="151"/>
      <c r="M106" s="151"/>
      <c r="N106" s="152"/>
      <c r="O106" s="140"/>
      <c r="P106" s="139"/>
      <c r="Q106" s="139"/>
      <c r="R106" s="139"/>
    </row>
    <row r="107" spans="1:18" s="3" customFormat="1" ht="25.5" customHeight="1">
      <c r="A107" s="150"/>
      <c r="B107" s="150"/>
      <c r="C107" s="151">
        <v>4410</v>
      </c>
      <c r="D107" s="151" t="s">
        <v>203</v>
      </c>
      <c r="E107" s="152">
        <v>3000</v>
      </c>
      <c r="F107" s="152">
        <v>3000</v>
      </c>
      <c r="G107" s="152"/>
      <c r="H107" s="152">
        <v>3000</v>
      </c>
      <c r="I107" s="152"/>
      <c r="J107" s="152"/>
      <c r="K107" s="151"/>
      <c r="L107" s="151"/>
      <c r="M107" s="151"/>
      <c r="N107" s="152"/>
      <c r="O107" s="140"/>
      <c r="P107" s="139"/>
      <c r="Q107" s="139"/>
      <c r="R107" s="139"/>
    </row>
    <row r="108" spans="1:18" s="3" customFormat="1" ht="27" customHeight="1">
      <c r="A108" s="150"/>
      <c r="B108" s="150"/>
      <c r="C108" s="151">
        <v>4430</v>
      </c>
      <c r="D108" s="151" t="s">
        <v>183</v>
      </c>
      <c r="E108" s="152">
        <v>3100</v>
      </c>
      <c r="F108" s="152">
        <v>3100</v>
      </c>
      <c r="G108" s="152"/>
      <c r="H108" s="152">
        <v>3100</v>
      </c>
      <c r="I108" s="152"/>
      <c r="J108" s="152"/>
      <c r="K108" s="151"/>
      <c r="L108" s="151"/>
      <c r="M108" s="151"/>
      <c r="N108" s="152"/>
      <c r="O108" s="140"/>
      <c r="P108" s="139"/>
      <c r="Q108" s="139"/>
      <c r="R108" s="139"/>
    </row>
    <row r="109" spans="1:18" s="3" customFormat="1" ht="41.25" customHeight="1">
      <c r="A109" s="150"/>
      <c r="B109" s="150"/>
      <c r="C109" s="151">
        <v>4440</v>
      </c>
      <c r="D109" s="151" t="s">
        <v>204</v>
      </c>
      <c r="E109" s="152">
        <v>73443</v>
      </c>
      <c r="F109" s="152">
        <v>73443</v>
      </c>
      <c r="G109" s="152"/>
      <c r="H109" s="152">
        <v>73443</v>
      </c>
      <c r="I109" s="152"/>
      <c r="J109" s="152"/>
      <c r="K109" s="151"/>
      <c r="L109" s="151"/>
      <c r="M109" s="151"/>
      <c r="N109" s="152"/>
      <c r="O109" s="140"/>
      <c r="P109" s="139"/>
      <c r="Q109" s="139"/>
      <c r="R109" s="139"/>
    </row>
    <row r="110" spans="1:18" s="3" customFormat="1" ht="44.25" customHeight="1">
      <c r="A110" s="150"/>
      <c r="B110" s="150"/>
      <c r="C110" s="151">
        <v>4700</v>
      </c>
      <c r="D110" s="151" t="s">
        <v>210</v>
      </c>
      <c r="E110" s="152">
        <v>1100</v>
      </c>
      <c r="F110" s="152">
        <v>1100</v>
      </c>
      <c r="G110" s="152"/>
      <c r="H110" s="152">
        <v>1100</v>
      </c>
      <c r="I110" s="152"/>
      <c r="J110" s="152"/>
      <c r="K110" s="151"/>
      <c r="L110" s="151"/>
      <c r="M110" s="151"/>
      <c r="N110" s="152"/>
      <c r="O110" s="140"/>
      <c r="P110" s="139"/>
      <c r="Q110" s="139"/>
      <c r="R110" s="139"/>
    </row>
    <row r="111" spans="1:18" s="3" customFormat="1" ht="27.75" customHeight="1">
      <c r="A111" s="150"/>
      <c r="B111" s="150" t="s">
        <v>234</v>
      </c>
      <c r="C111" s="151"/>
      <c r="D111" s="151" t="s">
        <v>282</v>
      </c>
      <c r="E111" s="152">
        <f>E112+E113+E114+E115+E116+E117</f>
        <v>159900</v>
      </c>
      <c r="F111" s="152">
        <f>F112+F113+F114+F115+F116+F117</f>
        <v>159900</v>
      </c>
      <c r="G111" s="152">
        <f>G113+G114+G115+G116</f>
        <v>145100</v>
      </c>
      <c r="H111" s="152">
        <f>H112+H117</f>
        <v>5600</v>
      </c>
      <c r="I111" s="152"/>
      <c r="J111" s="152">
        <f>J112</f>
        <v>9200</v>
      </c>
      <c r="K111" s="151"/>
      <c r="L111" s="151"/>
      <c r="M111" s="151"/>
      <c r="N111" s="152"/>
      <c r="O111" s="140"/>
      <c r="P111" s="139"/>
      <c r="Q111" s="139"/>
      <c r="R111" s="139"/>
    </row>
    <row r="112" spans="1:18" s="3" customFormat="1" ht="42.75" customHeight="1">
      <c r="A112" s="150"/>
      <c r="B112" s="150"/>
      <c r="C112" s="151">
        <v>3020</v>
      </c>
      <c r="D112" s="151" t="s">
        <v>207</v>
      </c>
      <c r="E112" s="152">
        <v>9200</v>
      </c>
      <c r="F112" s="152">
        <v>9200</v>
      </c>
      <c r="G112" s="152"/>
      <c r="H112" s="152"/>
      <c r="I112" s="152"/>
      <c r="J112" s="152">
        <v>9200</v>
      </c>
      <c r="K112" s="151"/>
      <c r="L112" s="151"/>
      <c r="M112" s="151"/>
      <c r="N112" s="152"/>
      <c r="O112" s="140"/>
      <c r="P112" s="139"/>
      <c r="Q112" s="139"/>
      <c r="R112" s="139"/>
    </row>
    <row r="113" spans="1:18" s="3" customFormat="1" ht="26.25" customHeight="1">
      <c r="A113" s="150"/>
      <c r="B113" s="150"/>
      <c r="C113" s="151">
        <v>4010</v>
      </c>
      <c r="D113" s="151" t="s">
        <v>198</v>
      </c>
      <c r="E113" s="152">
        <v>110600</v>
      </c>
      <c r="F113" s="152">
        <v>110600</v>
      </c>
      <c r="G113" s="152">
        <v>110600</v>
      </c>
      <c r="H113" s="152"/>
      <c r="I113" s="152"/>
      <c r="J113" s="152"/>
      <c r="K113" s="151"/>
      <c r="L113" s="151"/>
      <c r="M113" s="151"/>
      <c r="N113" s="152"/>
      <c r="O113" s="140"/>
      <c r="P113" s="139"/>
      <c r="Q113" s="139"/>
      <c r="R113" s="139"/>
    </row>
    <row r="114" spans="1:18" s="3" customFormat="1" ht="30.75" customHeight="1">
      <c r="A114" s="150"/>
      <c r="B114" s="150"/>
      <c r="C114" s="151">
        <v>4040</v>
      </c>
      <c r="D114" s="151" t="s">
        <v>199</v>
      </c>
      <c r="E114" s="152">
        <v>9400</v>
      </c>
      <c r="F114" s="152">
        <v>9400</v>
      </c>
      <c r="G114" s="152">
        <v>9400</v>
      </c>
      <c r="H114" s="152"/>
      <c r="I114" s="152"/>
      <c r="J114" s="152"/>
      <c r="K114" s="151"/>
      <c r="L114" s="151"/>
      <c r="M114" s="151"/>
      <c r="N114" s="152"/>
      <c r="O114" s="140"/>
      <c r="P114" s="139"/>
      <c r="Q114" s="139"/>
      <c r="R114" s="139"/>
    </row>
    <row r="115" spans="1:18" s="3" customFormat="1" ht="40.5" customHeight="1">
      <c r="A115" s="150"/>
      <c r="B115" s="150"/>
      <c r="C115" s="151">
        <v>4110</v>
      </c>
      <c r="D115" s="151" t="s">
        <v>200</v>
      </c>
      <c r="E115" s="152">
        <v>22000</v>
      </c>
      <c r="F115" s="152">
        <v>22000</v>
      </c>
      <c r="G115" s="152">
        <v>22000</v>
      </c>
      <c r="H115" s="152"/>
      <c r="I115" s="152"/>
      <c r="J115" s="152"/>
      <c r="K115" s="151"/>
      <c r="L115" s="151"/>
      <c r="M115" s="151"/>
      <c r="N115" s="152"/>
      <c r="O115" s="140"/>
      <c r="P115" s="139"/>
      <c r="Q115" s="139"/>
      <c r="R115" s="139"/>
    </row>
    <row r="116" spans="1:18" s="3" customFormat="1" ht="30.75" customHeight="1">
      <c r="A116" s="150"/>
      <c r="B116" s="150"/>
      <c r="C116" s="151">
        <v>4120</v>
      </c>
      <c r="D116" s="151" t="s">
        <v>201</v>
      </c>
      <c r="E116" s="152">
        <v>3100</v>
      </c>
      <c r="F116" s="152">
        <v>3100</v>
      </c>
      <c r="G116" s="152">
        <v>3100</v>
      </c>
      <c r="H116" s="152"/>
      <c r="I116" s="152"/>
      <c r="J116" s="152"/>
      <c r="K116" s="151"/>
      <c r="L116" s="151"/>
      <c r="M116" s="151"/>
      <c r="N116" s="152"/>
      <c r="O116" s="140"/>
      <c r="P116" s="139"/>
      <c r="Q116" s="139"/>
      <c r="R116" s="139"/>
    </row>
    <row r="117" spans="1:18" s="3" customFormat="1" ht="46.5" customHeight="1">
      <c r="A117" s="150"/>
      <c r="B117" s="150"/>
      <c r="C117" s="151">
        <v>4440</v>
      </c>
      <c r="D117" s="151" t="s">
        <v>204</v>
      </c>
      <c r="E117" s="152">
        <v>5600</v>
      </c>
      <c r="F117" s="152">
        <v>5600</v>
      </c>
      <c r="G117" s="152"/>
      <c r="H117" s="152">
        <v>5600</v>
      </c>
      <c r="I117" s="152"/>
      <c r="J117" s="152"/>
      <c r="K117" s="151"/>
      <c r="L117" s="151"/>
      <c r="M117" s="151"/>
      <c r="N117" s="152"/>
      <c r="O117" s="140"/>
      <c r="P117" s="139"/>
      <c r="Q117" s="139"/>
      <c r="R117" s="139"/>
    </row>
    <row r="118" spans="1:18" s="3" customFormat="1" ht="25.5" customHeight="1">
      <c r="A118" s="150"/>
      <c r="B118" s="150" t="s">
        <v>369</v>
      </c>
      <c r="C118" s="151"/>
      <c r="D118" s="151" t="s">
        <v>370</v>
      </c>
      <c r="E118" s="152">
        <f>E119+E120+E121+E122+E123+E124</f>
        <v>81980</v>
      </c>
      <c r="F118" s="152">
        <f>F119+F120+F121+F122+F123+F124</f>
        <v>81980</v>
      </c>
      <c r="G118" s="152">
        <f>G119+G120+G121+G122+G123+G124</f>
        <v>71200</v>
      </c>
      <c r="H118" s="152">
        <f>H119+H120+H121+H122+H123+H124</f>
        <v>4480</v>
      </c>
      <c r="I118" s="152"/>
      <c r="J118" s="152">
        <f>J119+J120+J121+J123+J124</f>
        <v>6300</v>
      </c>
      <c r="K118" s="151"/>
      <c r="L118" s="151"/>
      <c r="M118" s="151"/>
      <c r="N118" s="152"/>
      <c r="O118" s="140"/>
      <c r="P118" s="139"/>
      <c r="Q118" s="139"/>
      <c r="R118" s="139"/>
    </row>
    <row r="119" spans="1:18" s="3" customFormat="1" ht="42" customHeight="1">
      <c r="A119" s="150"/>
      <c r="B119" s="150"/>
      <c r="C119" s="151">
        <v>3020</v>
      </c>
      <c r="D119" s="151" t="s">
        <v>207</v>
      </c>
      <c r="E119" s="152">
        <v>6300</v>
      </c>
      <c r="F119" s="152">
        <v>6300</v>
      </c>
      <c r="G119" s="152"/>
      <c r="H119" s="152"/>
      <c r="I119" s="152"/>
      <c r="J119" s="152">
        <v>6300</v>
      </c>
      <c r="K119" s="151"/>
      <c r="L119" s="151"/>
      <c r="M119" s="151"/>
      <c r="N119" s="152"/>
      <c r="O119" s="140"/>
      <c r="P119" s="139"/>
      <c r="Q119" s="139"/>
      <c r="R119" s="139"/>
    </row>
    <row r="120" spans="1:18" s="3" customFormat="1" ht="28.5" customHeight="1">
      <c r="A120" s="150"/>
      <c r="B120" s="150"/>
      <c r="C120" s="151">
        <v>4010</v>
      </c>
      <c r="D120" s="151" t="s">
        <v>198</v>
      </c>
      <c r="E120" s="152">
        <v>54000</v>
      </c>
      <c r="F120" s="152">
        <v>54000</v>
      </c>
      <c r="G120" s="152">
        <v>54000</v>
      </c>
      <c r="H120" s="152"/>
      <c r="I120" s="152"/>
      <c r="J120" s="152"/>
      <c r="K120" s="151"/>
      <c r="L120" s="151"/>
      <c r="M120" s="151"/>
      <c r="N120" s="152"/>
      <c r="O120" s="140"/>
      <c r="P120" s="139"/>
      <c r="Q120" s="139"/>
      <c r="R120" s="139"/>
    </row>
    <row r="121" spans="1:18" s="3" customFormat="1" ht="27.75" customHeight="1">
      <c r="A121" s="150"/>
      <c r="B121" s="150"/>
      <c r="C121" s="151">
        <v>4040</v>
      </c>
      <c r="D121" s="151" t="s">
        <v>199</v>
      </c>
      <c r="E121" s="152">
        <v>4600</v>
      </c>
      <c r="F121" s="152">
        <v>4600</v>
      </c>
      <c r="G121" s="152">
        <v>4600</v>
      </c>
      <c r="H121" s="152"/>
      <c r="I121" s="152"/>
      <c r="J121" s="152"/>
      <c r="K121" s="151"/>
      <c r="L121" s="151"/>
      <c r="M121" s="151"/>
      <c r="N121" s="152"/>
      <c r="O121" s="140"/>
      <c r="P121" s="139"/>
      <c r="Q121" s="139"/>
      <c r="R121" s="139"/>
    </row>
    <row r="122" spans="1:18" s="3" customFormat="1" ht="44.25" customHeight="1">
      <c r="A122" s="150"/>
      <c r="B122" s="150"/>
      <c r="C122" s="151">
        <v>4110</v>
      </c>
      <c r="D122" s="151" t="s">
        <v>200</v>
      </c>
      <c r="E122" s="152">
        <v>11000</v>
      </c>
      <c r="F122" s="152">
        <v>11000</v>
      </c>
      <c r="G122" s="152">
        <v>11000</v>
      </c>
      <c r="H122" s="152"/>
      <c r="I122" s="152"/>
      <c r="J122" s="152"/>
      <c r="K122" s="151"/>
      <c r="L122" s="151"/>
      <c r="M122" s="151"/>
      <c r="N122" s="152"/>
      <c r="O122" s="140"/>
      <c r="P122" s="139"/>
      <c r="Q122" s="139"/>
      <c r="R122" s="139"/>
    </row>
    <row r="123" spans="1:18" s="3" customFormat="1" ht="30.75" customHeight="1">
      <c r="A123" s="150"/>
      <c r="B123" s="150"/>
      <c r="C123" s="151">
        <v>4120</v>
      </c>
      <c r="D123" s="151" t="s">
        <v>201</v>
      </c>
      <c r="E123" s="152">
        <v>1600</v>
      </c>
      <c r="F123" s="152">
        <v>1600</v>
      </c>
      <c r="G123" s="152">
        <v>1600</v>
      </c>
      <c r="H123" s="152"/>
      <c r="I123" s="152"/>
      <c r="J123" s="152"/>
      <c r="K123" s="151"/>
      <c r="L123" s="151"/>
      <c r="M123" s="151"/>
      <c r="N123" s="152"/>
      <c r="O123" s="140"/>
      <c r="P123" s="139"/>
      <c r="Q123" s="139"/>
      <c r="R123" s="139"/>
    </row>
    <row r="124" spans="1:18" s="3" customFormat="1" ht="41.25" customHeight="1">
      <c r="A124" s="150"/>
      <c r="B124" s="150"/>
      <c r="C124" s="151">
        <v>4440</v>
      </c>
      <c r="D124" s="151" t="s">
        <v>204</v>
      </c>
      <c r="E124" s="152">
        <v>4480</v>
      </c>
      <c r="F124" s="152">
        <v>4480</v>
      </c>
      <c r="G124" s="152"/>
      <c r="H124" s="152">
        <v>4480</v>
      </c>
      <c r="I124" s="152"/>
      <c r="J124" s="152"/>
      <c r="K124" s="151"/>
      <c r="L124" s="151"/>
      <c r="M124" s="151"/>
      <c r="N124" s="152"/>
      <c r="O124" s="140"/>
      <c r="P124" s="139"/>
      <c r="Q124" s="139"/>
      <c r="R124" s="139"/>
    </row>
    <row r="125" spans="1:18" s="3" customFormat="1" ht="23.25" customHeight="1">
      <c r="A125" s="150"/>
      <c r="B125" s="150" t="s">
        <v>235</v>
      </c>
      <c r="C125" s="151"/>
      <c r="D125" s="151" t="s">
        <v>236</v>
      </c>
      <c r="E125" s="152">
        <f>E126+E127+E128+E129+E130+E131+E132+E133+E134+E135+E136+E137+E138</f>
        <v>1282000</v>
      </c>
      <c r="F125" s="152">
        <f>F126+F127+F128+F129+F130+F131+F132+F133+F134+F135+F136+F137+F138</f>
        <v>1282000</v>
      </c>
      <c r="G125" s="152">
        <f>G127+G128+G129+G130</f>
        <v>1130800</v>
      </c>
      <c r="H125" s="152">
        <f>H126+H127+H128+H129+H130+H131+H132+H133+H134+H135+H136+H137+H138</f>
        <v>100700</v>
      </c>
      <c r="I125" s="152"/>
      <c r="J125" s="152">
        <f>J126</f>
        <v>50500</v>
      </c>
      <c r="K125" s="151"/>
      <c r="L125" s="151"/>
      <c r="M125" s="151"/>
      <c r="N125" s="152"/>
      <c r="O125" s="140"/>
      <c r="P125" s="139"/>
      <c r="Q125" s="139"/>
      <c r="R125" s="139"/>
    </row>
    <row r="126" spans="1:18" s="3" customFormat="1" ht="40.5" customHeight="1">
      <c r="A126" s="150"/>
      <c r="B126" s="150"/>
      <c r="C126" s="151">
        <v>3020</v>
      </c>
      <c r="D126" s="151" t="s">
        <v>207</v>
      </c>
      <c r="E126" s="152">
        <v>50500</v>
      </c>
      <c r="F126" s="152">
        <v>50500</v>
      </c>
      <c r="G126" s="152"/>
      <c r="H126" s="152"/>
      <c r="I126" s="152"/>
      <c r="J126" s="152">
        <v>50500</v>
      </c>
      <c r="K126" s="151"/>
      <c r="L126" s="151"/>
      <c r="M126" s="151"/>
      <c r="N126" s="152"/>
      <c r="O126" s="140"/>
      <c r="P126" s="139"/>
      <c r="Q126" s="139"/>
      <c r="R126" s="139"/>
    </row>
    <row r="127" spans="1:18" s="3" customFormat="1" ht="27.75" customHeight="1">
      <c r="A127" s="150"/>
      <c r="B127" s="150"/>
      <c r="C127" s="151">
        <v>4010</v>
      </c>
      <c r="D127" s="151" t="s">
        <v>198</v>
      </c>
      <c r="E127" s="152">
        <v>864000</v>
      </c>
      <c r="F127" s="152">
        <v>864000</v>
      </c>
      <c r="G127" s="152">
        <v>864000</v>
      </c>
      <c r="H127" s="152"/>
      <c r="I127" s="152"/>
      <c r="J127" s="152"/>
      <c r="K127" s="151"/>
      <c r="L127" s="151"/>
      <c r="M127" s="151"/>
      <c r="N127" s="152"/>
      <c r="O127" s="140"/>
      <c r="P127" s="139"/>
      <c r="Q127" s="139"/>
      <c r="R127" s="139"/>
    </row>
    <row r="128" spans="1:18" s="3" customFormat="1" ht="27.75" customHeight="1">
      <c r="A128" s="150"/>
      <c r="B128" s="150"/>
      <c r="C128" s="151">
        <v>4040</v>
      </c>
      <c r="D128" s="151" t="s">
        <v>199</v>
      </c>
      <c r="E128" s="152">
        <v>72000</v>
      </c>
      <c r="F128" s="152">
        <v>72000</v>
      </c>
      <c r="G128" s="152">
        <v>72000</v>
      </c>
      <c r="H128" s="152"/>
      <c r="I128" s="152"/>
      <c r="J128" s="152"/>
      <c r="K128" s="151"/>
      <c r="L128" s="151"/>
      <c r="M128" s="151"/>
      <c r="N128" s="152"/>
      <c r="O128" s="140"/>
      <c r="P128" s="139"/>
      <c r="Q128" s="139"/>
      <c r="R128" s="139"/>
    </row>
    <row r="129" spans="1:18" s="3" customFormat="1" ht="29.25" customHeight="1">
      <c r="A129" s="150"/>
      <c r="B129" s="150"/>
      <c r="C129" s="151">
        <v>4110</v>
      </c>
      <c r="D129" s="151" t="s">
        <v>200</v>
      </c>
      <c r="E129" s="152">
        <v>171000</v>
      </c>
      <c r="F129" s="152">
        <v>171000</v>
      </c>
      <c r="G129" s="152">
        <v>171000</v>
      </c>
      <c r="H129" s="152"/>
      <c r="I129" s="152"/>
      <c r="J129" s="152"/>
      <c r="K129" s="151"/>
      <c r="L129" s="151"/>
      <c r="M129" s="151"/>
      <c r="N129" s="152"/>
      <c r="O129" s="140"/>
      <c r="P129" s="139"/>
      <c r="Q129" s="139"/>
      <c r="R129" s="139"/>
    </row>
    <row r="130" spans="1:18" s="3" customFormat="1" ht="27" customHeight="1">
      <c r="A130" s="150"/>
      <c r="B130" s="150"/>
      <c r="C130" s="151">
        <v>4120</v>
      </c>
      <c r="D130" s="151" t="s">
        <v>201</v>
      </c>
      <c r="E130" s="152">
        <v>23800</v>
      </c>
      <c r="F130" s="152">
        <v>23800</v>
      </c>
      <c r="G130" s="152">
        <v>23800</v>
      </c>
      <c r="H130" s="152"/>
      <c r="I130" s="152"/>
      <c r="J130" s="152"/>
      <c r="K130" s="151"/>
      <c r="L130" s="151"/>
      <c r="M130" s="151"/>
      <c r="N130" s="152"/>
      <c r="O130" s="140"/>
      <c r="P130" s="139"/>
      <c r="Q130" s="139"/>
      <c r="R130" s="139"/>
    </row>
    <row r="131" spans="1:18" s="3" customFormat="1" ht="30" customHeight="1">
      <c r="A131" s="150"/>
      <c r="B131" s="150"/>
      <c r="C131" s="151">
        <v>4210</v>
      </c>
      <c r="D131" s="151" t="s">
        <v>202</v>
      </c>
      <c r="E131" s="152">
        <v>30000</v>
      </c>
      <c r="F131" s="152">
        <v>30000</v>
      </c>
      <c r="G131" s="152"/>
      <c r="H131" s="152">
        <v>30000</v>
      </c>
      <c r="I131" s="152"/>
      <c r="J131" s="152"/>
      <c r="K131" s="151"/>
      <c r="L131" s="151"/>
      <c r="M131" s="151"/>
      <c r="N131" s="152"/>
      <c r="O131" s="140"/>
      <c r="P131" s="139"/>
      <c r="Q131" s="139"/>
      <c r="R131" s="139"/>
    </row>
    <row r="132" spans="1:18" s="3" customFormat="1" ht="23.25" customHeight="1">
      <c r="A132" s="150"/>
      <c r="B132" s="150"/>
      <c r="C132" s="151">
        <v>4260</v>
      </c>
      <c r="D132" s="151" t="s">
        <v>209</v>
      </c>
      <c r="E132" s="152">
        <v>13000</v>
      </c>
      <c r="F132" s="152">
        <v>13000</v>
      </c>
      <c r="G132" s="152"/>
      <c r="H132" s="152">
        <v>13000</v>
      </c>
      <c r="I132" s="152"/>
      <c r="J132" s="152"/>
      <c r="K132" s="151"/>
      <c r="L132" s="151"/>
      <c r="M132" s="151"/>
      <c r="N132" s="152"/>
      <c r="O132" s="140"/>
      <c r="P132" s="139"/>
      <c r="Q132" s="139"/>
      <c r="R132" s="139"/>
    </row>
    <row r="133" spans="1:18" s="3" customFormat="1" ht="26.25" customHeight="1">
      <c r="A133" s="150"/>
      <c r="B133" s="150"/>
      <c r="C133" s="151">
        <v>4270</v>
      </c>
      <c r="D133" s="151" t="s">
        <v>188</v>
      </c>
      <c r="E133" s="152">
        <v>2000</v>
      </c>
      <c r="F133" s="152">
        <v>2000</v>
      </c>
      <c r="G133" s="152"/>
      <c r="H133" s="152">
        <v>2000</v>
      </c>
      <c r="I133" s="152"/>
      <c r="J133" s="152"/>
      <c r="K133" s="151"/>
      <c r="L133" s="151"/>
      <c r="M133" s="151"/>
      <c r="N133" s="152"/>
      <c r="O133" s="140"/>
      <c r="P133" s="139"/>
      <c r="Q133" s="139"/>
      <c r="R133" s="139"/>
    </row>
    <row r="134" spans="1:18" s="3" customFormat="1" ht="32.25" customHeight="1">
      <c r="A134" s="150"/>
      <c r="B134" s="150"/>
      <c r="C134" s="151">
        <v>4300</v>
      </c>
      <c r="D134" s="146" t="s">
        <v>188</v>
      </c>
      <c r="E134" s="152">
        <v>11000</v>
      </c>
      <c r="F134" s="152">
        <v>11000</v>
      </c>
      <c r="G134" s="152"/>
      <c r="H134" s="152">
        <v>11000</v>
      </c>
      <c r="I134" s="152"/>
      <c r="J134" s="152"/>
      <c r="K134" s="151"/>
      <c r="L134" s="151"/>
      <c r="M134" s="151"/>
      <c r="N134" s="152"/>
      <c r="O134" s="140"/>
      <c r="P134" s="139"/>
      <c r="Q134" s="139"/>
      <c r="R134" s="139"/>
    </row>
    <row r="135" spans="1:18" s="3" customFormat="1" ht="78.75" customHeight="1">
      <c r="A135" s="150"/>
      <c r="B135" s="150"/>
      <c r="C135" s="151">
        <v>4370</v>
      </c>
      <c r="D135" s="144" t="s">
        <v>306</v>
      </c>
      <c r="E135" s="152">
        <v>2000</v>
      </c>
      <c r="F135" s="152">
        <v>2000</v>
      </c>
      <c r="G135" s="152"/>
      <c r="H135" s="152">
        <v>2000</v>
      </c>
      <c r="I135" s="152"/>
      <c r="J135" s="152"/>
      <c r="K135" s="151"/>
      <c r="L135" s="151"/>
      <c r="M135" s="151"/>
      <c r="N135" s="152"/>
      <c r="O135" s="140"/>
      <c r="P135" s="139"/>
      <c r="Q135" s="139"/>
      <c r="R135" s="139"/>
    </row>
    <row r="136" spans="1:18" s="3" customFormat="1" ht="33" customHeight="1">
      <c r="A136" s="150"/>
      <c r="B136" s="150"/>
      <c r="C136" s="151">
        <v>4410</v>
      </c>
      <c r="D136" s="144" t="s">
        <v>203</v>
      </c>
      <c r="E136" s="152">
        <v>600</v>
      </c>
      <c r="F136" s="152">
        <v>600</v>
      </c>
      <c r="G136" s="152"/>
      <c r="H136" s="152">
        <v>600</v>
      </c>
      <c r="I136" s="152"/>
      <c r="J136" s="152"/>
      <c r="K136" s="151"/>
      <c r="L136" s="151"/>
      <c r="M136" s="151"/>
      <c r="N136" s="152"/>
      <c r="O136" s="140"/>
      <c r="P136" s="139"/>
      <c r="Q136" s="139"/>
      <c r="R136" s="139"/>
    </row>
    <row r="137" spans="1:18" s="3" customFormat="1" ht="27.75" customHeight="1">
      <c r="A137" s="150"/>
      <c r="B137" s="150"/>
      <c r="C137" s="151">
        <v>4430</v>
      </c>
      <c r="D137" s="151" t="s">
        <v>183</v>
      </c>
      <c r="E137" s="152">
        <v>2100</v>
      </c>
      <c r="F137" s="152">
        <v>2100</v>
      </c>
      <c r="G137" s="152"/>
      <c r="H137" s="152">
        <v>2100</v>
      </c>
      <c r="I137" s="152"/>
      <c r="J137" s="152"/>
      <c r="K137" s="151"/>
      <c r="L137" s="151"/>
      <c r="M137" s="151"/>
      <c r="N137" s="152"/>
      <c r="O137" s="140"/>
      <c r="P137" s="139"/>
      <c r="Q137" s="139"/>
      <c r="R137" s="139"/>
    </row>
    <row r="138" spans="1:18" s="3" customFormat="1" ht="43.5" customHeight="1">
      <c r="A138" s="150"/>
      <c r="B138" s="150"/>
      <c r="C138" s="151">
        <v>4440</v>
      </c>
      <c r="D138" s="151" t="s">
        <v>204</v>
      </c>
      <c r="E138" s="152">
        <v>40000</v>
      </c>
      <c r="F138" s="152">
        <v>40000</v>
      </c>
      <c r="G138" s="152"/>
      <c r="H138" s="152">
        <v>40000</v>
      </c>
      <c r="I138" s="152"/>
      <c r="J138" s="152"/>
      <c r="K138" s="151"/>
      <c r="L138" s="151"/>
      <c r="M138" s="151"/>
      <c r="N138" s="152"/>
      <c r="O138" s="140"/>
      <c r="P138" s="139"/>
      <c r="Q138" s="139"/>
      <c r="R138" s="139"/>
    </row>
    <row r="139" spans="1:18" s="3" customFormat="1" ht="31.5" customHeight="1">
      <c r="A139" s="150"/>
      <c r="B139" s="150" t="s">
        <v>237</v>
      </c>
      <c r="C139" s="151"/>
      <c r="D139" s="151" t="s">
        <v>238</v>
      </c>
      <c r="E139" s="152">
        <f>E140</f>
        <v>220000</v>
      </c>
      <c r="F139" s="152">
        <f>F140</f>
        <v>220000</v>
      </c>
      <c r="G139" s="152"/>
      <c r="H139" s="152">
        <f>H140</f>
        <v>220000</v>
      </c>
      <c r="I139" s="152"/>
      <c r="J139" s="152"/>
      <c r="K139" s="151"/>
      <c r="L139" s="151"/>
      <c r="M139" s="151"/>
      <c r="N139" s="152"/>
      <c r="O139" s="140"/>
      <c r="P139" s="139"/>
      <c r="Q139" s="139"/>
      <c r="R139" s="139"/>
    </row>
    <row r="140" spans="1:18" s="3" customFormat="1" ht="26.25" customHeight="1">
      <c r="A140" s="150"/>
      <c r="B140" s="150"/>
      <c r="C140" s="151">
        <v>4300</v>
      </c>
      <c r="D140" s="151" t="s">
        <v>188</v>
      </c>
      <c r="E140" s="152">
        <v>220000</v>
      </c>
      <c r="F140" s="152">
        <v>220000</v>
      </c>
      <c r="G140" s="152"/>
      <c r="H140" s="152">
        <v>220000</v>
      </c>
      <c r="I140" s="152"/>
      <c r="J140" s="152"/>
      <c r="K140" s="151"/>
      <c r="L140" s="151"/>
      <c r="M140" s="151"/>
      <c r="N140" s="152"/>
      <c r="O140" s="140"/>
      <c r="P140" s="139"/>
      <c r="Q140" s="139"/>
      <c r="R140" s="139"/>
    </row>
    <row r="141" spans="1:18" s="3" customFormat="1" ht="28.5" customHeight="1">
      <c r="A141" s="150"/>
      <c r="B141" s="150" t="s">
        <v>239</v>
      </c>
      <c r="C141" s="151"/>
      <c r="D141" s="151" t="s">
        <v>240</v>
      </c>
      <c r="E141" s="152">
        <f>E142+E143</f>
        <v>15000</v>
      </c>
      <c r="F141" s="152">
        <f>F142+F143</f>
        <v>15000</v>
      </c>
      <c r="G141" s="152"/>
      <c r="H141" s="152">
        <f>H142+H143</f>
        <v>15000</v>
      </c>
      <c r="I141" s="152"/>
      <c r="J141" s="152"/>
      <c r="K141" s="151"/>
      <c r="L141" s="151"/>
      <c r="M141" s="151"/>
      <c r="N141" s="152"/>
      <c r="O141" s="140"/>
      <c r="P141" s="139"/>
      <c r="Q141" s="139"/>
      <c r="R141" s="139"/>
    </row>
    <row r="142" spans="1:18" s="3" customFormat="1" ht="25.5" customHeight="1">
      <c r="A142" s="150"/>
      <c r="B142" s="150"/>
      <c r="C142" s="151">
        <v>4300</v>
      </c>
      <c r="D142" s="151" t="s">
        <v>193</v>
      </c>
      <c r="E142" s="152">
        <v>10000</v>
      </c>
      <c r="F142" s="152">
        <v>10000</v>
      </c>
      <c r="G142" s="152"/>
      <c r="H142" s="152">
        <v>10000</v>
      </c>
      <c r="I142" s="152"/>
      <c r="J142" s="152"/>
      <c r="K142" s="151"/>
      <c r="L142" s="151"/>
      <c r="M142" s="151"/>
      <c r="N142" s="152"/>
      <c r="O142" s="140"/>
      <c r="P142" s="139"/>
      <c r="Q142" s="139"/>
      <c r="R142" s="139"/>
    </row>
    <row r="143" spans="1:18" s="3" customFormat="1" ht="39.75" customHeight="1">
      <c r="A143" s="150"/>
      <c r="B143" s="150"/>
      <c r="C143" s="151">
        <v>4700</v>
      </c>
      <c r="D143" s="151" t="s">
        <v>210</v>
      </c>
      <c r="E143" s="152">
        <v>5000</v>
      </c>
      <c r="F143" s="152">
        <v>5000</v>
      </c>
      <c r="G143" s="152"/>
      <c r="H143" s="152">
        <v>5000</v>
      </c>
      <c r="I143" s="152"/>
      <c r="J143" s="152"/>
      <c r="K143" s="151"/>
      <c r="L143" s="151"/>
      <c r="M143" s="151"/>
      <c r="N143" s="152"/>
      <c r="O143" s="140"/>
      <c r="P143" s="139"/>
      <c r="Q143" s="139"/>
      <c r="R143" s="139"/>
    </row>
    <row r="144" spans="1:18" s="3" customFormat="1" ht="27.75" customHeight="1">
      <c r="A144" s="153" t="s">
        <v>241</v>
      </c>
      <c r="B144" s="153"/>
      <c r="C144" s="154"/>
      <c r="D144" s="154" t="s">
        <v>242</v>
      </c>
      <c r="E144" s="155">
        <f>E145+E149</f>
        <v>40000</v>
      </c>
      <c r="F144" s="155">
        <f>F145+F149</f>
        <v>40000</v>
      </c>
      <c r="G144" s="155">
        <f>G145+G149</f>
        <v>10000</v>
      </c>
      <c r="H144" s="155">
        <f>H145+H149</f>
        <v>30000</v>
      </c>
      <c r="I144" s="155"/>
      <c r="J144" s="155"/>
      <c r="K144" s="154"/>
      <c r="L144" s="154"/>
      <c r="M144" s="154"/>
      <c r="N144" s="155"/>
      <c r="O144" s="143"/>
      <c r="P144" s="142"/>
      <c r="Q144" s="142"/>
      <c r="R144" s="142"/>
    </row>
    <row r="145" spans="1:18" s="3" customFormat="1" ht="27.75" customHeight="1">
      <c r="A145" s="150"/>
      <c r="B145" s="150" t="s">
        <v>243</v>
      </c>
      <c r="C145" s="151"/>
      <c r="D145" s="151" t="s">
        <v>244</v>
      </c>
      <c r="E145" s="152">
        <f>E146+E147+E148</f>
        <v>20000</v>
      </c>
      <c r="F145" s="152">
        <f>F146+F147+F148</f>
        <v>20000</v>
      </c>
      <c r="G145" s="152">
        <f>G146</f>
        <v>5000</v>
      </c>
      <c r="H145" s="152">
        <f>H147+H148</f>
        <v>15000</v>
      </c>
      <c r="I145" s="152"/>
      <c r="J145" s="152"/>
      <c r="K145" s="151"/>
      <c r="L145" s="151"/>
      <c r="M145" s="151"/>
      <c r="N145" s="152"/>
      <c r="O145" s="140"/>
      <c r="P145" s="139"/>
      <c r="Q145" s="139"/>
      <c r="R145" s="139"/>
    </row>
    <row r="146" spans="1:18" s="3" customFormat="1" ht="30" customHeight="1">
      <c r="A146" s="150"/>
      <c r="B146" s="150"/>
      <c r="C146" s="151">
        <v>4010</v>
      </c>
      <c r="D146" s="151" t="s">
        <v>198</v>
      </c>
      <c r="E146" s="152">
        <v>5000</v>
      </c>
      <c r="F146" s="152">
        <v>5000</v>
      </c>
      <c r="G146" s="152">
        <v>5000</v>
      </c>
      <c r="H146" s="152"/>
      <c r="I146" s="152"/>
      <c r="J146" s="152"/>
      <c r="K146" s="151"/>
      <c r="L146" s="151"/>
      <c r="M146" s="151"/>
      <c r="N146" s="152"/>
      <c r="O146" s="140"/>
      <c r="P146" s="139"/>
      <c r="Q146" s="139"/>
      <c r="R146" s="139"/>
    </row>
    <row r="147" spans="1:18" s="3" customFormat="1" ht="28.5" customHeight="1">
      <c r="A147" s="150"/>
      <c r="B147" s="150"/>
      <c r="C147" s="151">
        <v>4210</v>
      </c>
      <c r="D147" s="151" t="s">
        <v>202</v>
      </c>
      <c r="E147" s="152">
        <v>10000</v>
      </c>
      <c r="F147" s="152">
        <v>10000</v>
      </c>
      <c r="G147" s="152"/>
      <c r="H147" s="152">
        <v>10000</v>
      </c>
      <c r="I147" s="152"/>
      <c r="J147" s="152"/>
      <c r="K147" s="151"/>
      <c r="L147" s="151"/>
      <c r="M147" s="151"/>
      <c r="N147" s="152"/>
      <c r="O147" s="140"/>
      <c r="P147" s="139"/>
      <c r="Q147" s="139"/>
      <c r="R147" s="139"/>
    </row>
    <row r="148" spans="1:18" s="3" customFormat="1" ht="30" customHeight="1">
      <c r="A148" s="150"/>
      <c r="B148" s="150"/>
      <c r="C148" s="151">
        <v>4300</v>
      </c>
      <c r="D148" s="151" t="s">
        <v>193</v>
      </c>
      <c r="E148" s="152">
        <v>5000</v>
      </c>
      <c r="F148" s="152">
        <v>5000</v>
      </c>
      <c r="G148" s="152"/>
      <c r="H148" s="152">
        <v>5000</v>
      </c>
      <c r="I148" s="152"/>
      <c r="J148" s="152"/>
      <c r="K148" s="151"/>
      <c r="L148" s="151"/>
      <c r="M148" s="151"/>
      <c r="N148" s="152"/>
      <c r="O148" s="140"/>
      <c r="P148" s="139"/>
      <c r="Q148" s="139"/>
      <c r="R148" s="139"/>
    </row>
    <row r="149" spans="1:18" s="3" customFormat="1" ht="29.25" customHeight="1">
      <c r="A149" s="150"/>
      <c r="B149" s="150" t="s">
        <v>245</v>
      </c>
      <c r="C149" s="151"/>
      <c r="D149" s="151" t="s">
        <v>246</v>
      </c>
      <c r="E149" s="152">
        <f>E150+E151+E152</f>
        <v>20000</v>
      </c>
      <c r="F149" s="152">
        <f>F150+F151+F152</f>
        <v>20000</v>
      </c>
      <c r="G149" s="152">
        <f>G150</f>
        <v>5000</v>
      </c>
      <c r="H149" s="152">
        <f>H151+H152</f>
        <v>15000</v>
      </c>
      <c r="I149" s="152"/>
      <c r="J149" s="152"/>
      <c r="K149" s="151"/>
      <c r="L149" s="151"/>
      <c r="M149" s="151"/>
      <c r="N149" s="152"/>
      <c r="O149" s="140"/>
      <c r="P149" s="139"/>
      <c r="Q149" s="139"/>
      <c r="R149" s="139"/>
    </row>
    <row r="150" spans="1:18" s="3" customFormat="1" ht="27" customHeight="1">
      <c r="A150" s="150"/>
      <c r="B150" s="150"/>
      <c r="C150" s="151">
        <v>4010</v>
      </c>
      <c r="D150" s="151" t="s">
        <v>198</v>
      </c>
      <c r="E150" s="152">
        <v>5000</v>
      </c>
      <c r="F150" s="152">
        <v>5000</v>
      </c>
      <c r="G150" s="152">
        <v>5000</v>
      </c>
      <c r="H150" s="152"/>
      <c r="I150" s="152"/>
      <c r="J150" s="152"/>
      <c r="K150" s="151"/>
      <c r="L150" s="151"/>
      <c r="M150" s="151"/>
      <c r="N150" s="152"/>
      <c r="O150" s="140"/>
      <c r="P150" s="139"/>
      <c r="Q150" s="139"/>
      <c r="R150" s="139"/>
    </row>
    <row r="151" spans="1:18" s="3" customFormat="1" ht="30" customHeight="1">
      <c r="A151" s="150"/>
      <c r="B151" s="150"/>
      <c r="C151" s="151">
        <v>4210</v>
      </c>
      <c r="D151" s="151" t="s">
        <v>202</v>
      </c>
      <c r="E151" s="152">
        <v>10000</v>
      </c>
      <c r="F151" s="152">
        <v>10000</v>
      </c>
      <c r="G151" s="152"/>
      <c r="H151" s="152">
        <v>10000</v>
      </c>
      <c r="I151" s="152"/>
      <c r="J151" s="152"/>
      <c r="K151" s="151"/>
      <c r="L151" s="151"/>
      <c r="M151" s="151"/>
      <c r="N151" s="152"/>
      <c r="O151" s="140"/>
      <c r="P151" s="139"/>
      <c r="Q151" s="139"/>
      <c r="R151" s="139"/>
    </row>
    <row r="152" spans="1:18" s="3" customFormat="1" ht="29.25" customHeight="1">
      <c r="A152" s="150"/>
      <c r="B152" s="150"/>
      <c r="C152" s="151">
        <v>4300</v>
      </c>
      <c r="D152" s="151" t="s">
        <v>193</v>
      </c>
      <c r="E152" s="152">
        <v>5000</v>
      </c>
      <c r="F152" s="152">
        <v>5000</v>
      </c>
      <c r="G152" s="152"/>
      <c r="H152" s="152">
        <v>5000</v>
      </c>
      <c r="I152" s="152"/>
      <c r="J152" s="152"/>
      <c r="K152" s="151"/>
      <c r="L152" s="151"/>
      <c r="M152" s="151"/>
      <c r="N152" s="152"/>
      <c r="O152" s="140"/>
      <c r="P152" s="139"/>
      <c r="Q152" s="139"/>
      <c r="R152" s="139"/>
    </row>
    <row r="153" spans="1:18" s="3" customFormat="1" ht="23.25" customHeight="1">
      <c r="A153" s="153" t="s">
        <v>247</v>
      </c>
      <c r="B153" s="153"/>
      <c r="C153" s="154"/>
      <c r="D153" s="154" t="s">
        <v>162</v>
      </c>
      <c r="E153" s="155">
        <f>E154+E156+E167+E169+E173+E171+E175+E189+E197</f>
        <v>2268939</v>
      </c>
      <c r="F153" s="155">
        <f>F154+F156+F167+F169+F171+F173+F175+F189+F197</f>
        <v>2268939</v>
      </c>
      <c r="G153" s="155">
        <f>G156+G175+G189</f>
        <v>305662</v>
      </c>
      <c r="H153" s="155">
        <f>H154+H156+H167+H175+H189</f>
        <v>210557</v>
      </c>
      <c r="I153" s="155"/>
      <c r="J153" s="155">
        <f>J156+J169+J171+J173+J175+J197</f>
        <v>1752720</v>
      </c>
      <c r="K153" s="154"/>
      <c r="L153" s="154"/>
      <c r="M153" s="154"/>
      <c r="N153" s="155"/>
      <c r="O153" s="143"/>
      <c r="P153" s="142"/>
      <c r="Q153" s="142"/>
      <c r="R153" s="142"/>
    </row>
    <row r="154" spans="1:18" s="3" customFormat="1" ht="27.75" customHeight="1">
      <c r="A154" s="150"/>
      <c r="B154" s="150" t="s">
        <v>248</v>
      </c>
      <c r="C154" s="151"/>
      <c r="D154" s="151" t="s">
        <v>249</v>
      </c>
      <c r="E154" s="152">
        <f>E155</f>
        <v>140000</v>
      </c>
      <c r="F154" s="152">
        <f>F155</f>
        <v>140000</v>
      </c>
      <c r="G154" s="152"/>
      <c r="H154" s="152">
        <f>H155</f>
        <v>140000</v>
      </c>
      <c r="I154" s="152"/>
      <c r="J154" s="152"/>
      <c r="K154" s="152"/>
      <c r="L154" s="151"/>
      <c r="M154" s="151"/>
      <c r="N154" s="152"/>
      <c r="O154" s="140"/>
      <c r="P154" s="139"/>
      <c r="Q154" s="139"/>
      <c r="R154" s="139"/>
    </row>
    <row r="155" spans="1:18" s="3" customFormat="1" ht="67.5" customHeight="1">
      <c r="A155" s="150"/>
      <c r="B155" s="150"/>
      <c r="C155" s="151">
        <v>4330</v>
      </c>
      <c r="D155" s="151" t="s">
        <v>296</v>
      </c>
      <c r="E155" s="152">
        <v>140000</v>
      </c>
      <c r="F155" s="152">
        <v>140000</v>
      </c>
      <c r="G155" s="152"/>
      <c r="H155" s="152">
        <v>140000</v>
      </c>
      <c r="I155" s="152"/>
      <c r="J155" s="152"/>
      <c r="K155" s="151"/>
      <c r="L155" s="151"/>
      <c r="M155" s="151"/>
      <c r="N155" s="152"/>
      <c r="O155" s="140"/>
      <c r="P155" s="139"/>
      <c r="Q155" s="139"/>
      <c r="R155" s="139"/>
    </row>
    <row r="156" spans="1:18" s="3" customFormat="1" ht="94.5" customHeight="1">
      <c r="A156" s="150"/>
      <c r="B156" s="150" t="s">
        <v>250</v>
      </c>
      <c r="C156" s="151"/>
      <c r="D156" s="151" t="s">
        <v>163</v>
      </c>
      <c r="E156" s="152">
        <f>E157+E158+E159+E160+E161+E162+E163+E164+E165+E166</f>
        <v>1047132</v>
      </c>
      <c r="F156" s="152">
        <f>F157+F158+F159+F160+F161+F162+F163+F164+F165+F166</f>
        <v>1047132</v>
      </c>
      <c r="G156" s="152">
        <f>G158+G159+G160+G161</f>
        <v>71762</v>
      </c>
      <c r="H156" s="152">
        <f>H162+H163+H164+H165+H166</f>
        <v>10150</v>
      </c>
      <c r="I156" s="152"/>
      <c r="J156" s="152">
        <f>J157</f>
        <v>965220</v>
      </c>
      <c r="K156" s="151"/>
      <c r="L156" s="151"/>
      <c r="M156" s="151"/>
      <c r="N156" s="152"/>
      <c r="O156" s="140"/>
      <c r="P156" s="139"/>
      <c r="Q156" s="139"/>
      <c r="R156" s="139"/>
    </row>
    <row r="157" spans="1:18" s="3" customFormat="1" ht="23.25" customHeight="1">
      <c r="A157" s="150"/>
      <c r="B157" s="150"/>
      <c r="C157" s="151">
        <v>3110</v>
      </c>
      <c r="D157" s="151" t="s">
        <v>251</v>
      </c>
      <c r="E157" s="152">
        <v>965220</v>
      </c>
      <c r="F157" s="152">
        <v>965220</v>
      </c>
      <c r="G157" s="152"/>
      <c r="H157" s="152"/>
      <c r="I157" s="152"/>
      <c r="J157" s="152">
        <v>965220</v>
      </c>
      <c r="K157" s="151"/>
      <c r="L157" s="151"/>
      <c r="M157" s="151"/>
      <c r="N157" s="152"/>
      <c r="O157" s="140"/>
      <c r="P157" s="139"/>
      <c r="Q157" s="139"/>
      <c r="R157" s="139"/>
    </row>
    <row r="158" spans="1:18" s="3" customFormat="1" ht="39" customHeight="1">
      <c r="A158" s="150"/>
      <c r="B158" s="150"/>
      <c r="C158" s="151">
        <v>4010</v>
      </c>
      <c r="D158" s="151" t="s">
        <v>198</v>
      </c>
      <c r="E158" s="152">
        <v>31900</v>
      </c>
      <c r="F158" s="152">
        <v>31900</v>
      </c>
      <c r="G158" s="152">
        <v>31900</v>
      </c>
      <c r="H158" s="152"/>
      <c r="I158" s="152"/>
      <c r="J158" s="152"/>
      <c r="K158" s="151"/>
      <c r="L158" s="151"/>
      <c r="M158" s="151"/>
      <c r="N158" s="152"/>
      <c r="O158" s="140"/>
      <c r="P158" s="139"/>
      <c r="Q158" s="139"/>
      <c r="R158" s="139"/>
    </row>
    <row r="159" spans="1:18" s="3" customFormat="1" ht="31.5" customHeight="1">
      <c r="A159" s="150"/>
      <c r="B159" s="150"/>
      <c r="C159" s="151">
        <v>4040</v>
      </c>
      <c r="D159" s="151" t="s">
        <v>199</v>
      </c>
      <c r="E159" s="152">
        <v>2713</v>
      </c>
      <c r="F159" s="152">
        <v>2713</v>
      </c>
      <c r="G159" s="152">
        <v>2713</v>
      </c>
      <c r="H159" s="152"/>
      <c r="I159" s="152"/>
      <c r="J159" s="152"/>
      <c r="K159" s="151"/>
      <c r="L159" s="151"/>
      <c r="M159" s="151"/>
      <c r="N159" s="152"/>
      <c r="O159" s="140"/>
      <c r="P159" s="139"/>
      <c r="Q159" s="139"/>
      <c r="R159" s="139"/>
    </row>
    <row r="160" spans="1:18" s="3" customFormat="1" ht="24.75" customHeight="1">
      <c r="A160" s="150"/>
      <c r="B160" s="150"/>
      <c r="C160" s="151">
        <v>4110</v>
      </c>
      <c r="D160" s="151" t="s">
        <v>200</v>
      </c>
      <c r="E160" s="152">
        <v>36300</v>
      </c>
      <c r="F160" s="152">
        <v>36300</v>
      </c>
      <c r="G160" s="152">
        <v>36300</v>
      </c>
      <c r="H160" s="152"/>
      <c r="I160" s="152"/>
      <c r="J160" s="152"/>
      <c r="K160" s="151"/>
      <c r="L160" s="151"/>
      <c r="M160" s="151"/>
      <c r="N160" s="152"/>
      <c r="O160" s="140"/>
      <c r="P160" s="139"/>
      <c r="Q160" s="139"/>
      <c r="R160" s="139"/>
    </row>
    <row r="161" spans="1:18" s="3" customFormat="1" ht="26.25" customHeight="1">
      <c r="A161" s="150"/>
      <c r="B161" s="150"/>
      <c r="C161" s="151">
        <v>4120</v>
      </c>
      <c r="D161" s="151" t="s">
        <v>201</v>
      </c>
      <c r="E161" s="152">
        <v>849</v>
      </c>
      <c r="F161" s="152">
        <v>849</v>
      </c>
      <c r="G161" s="152">
        <v>849</v>
      </c>
      <c r="H161" s="152"/>
      <c r="I161" s="152"/>
      <c r="J161" s="152"/>
      <c r="K161" s="151"/>
      <c r="L161" s="151"/>
      <c r="M161" s="151"/>
      <c r="N161" s="152"/>
      <c r="O161" s="140"/>
      <c r="P161" s="139"/>
      <c r="Q161" s="139"/>
      <c r="R161" s="139"/>
    </row>
    <row r="162" spans="1:18" s="3" customFormat="1" ht="27" customHeight="1">
      <c r="A162" s="150"/>
      <c r="B162" s="150"/>
      <c r="C162" s="151">
        <v>4210</v>
      </c>
      <c r="D162" s="151" t="s">
        <v>202</v>
      </c>
      <c r="E162" s="152">
        <v>2000</v>
      </c>
      <c r="F162" s="152">
        <v>2000</v>
      </c>
      <c r="G162" s="152"/>
      <c r="H162" s="152">
        <v>2000</v>
      </c>
      <c r="I162" s="152"/>
      <c r="J162" s="152"/>
      <c r="K162" s="151"/>
      <c r="L162" s="151"/>
      <c r="M162" s="151"/>
      <c r="N162" s="152"/>
      <c r="O162" s="140"/>
      <c r="P162" s="139"/>
      <c r="Q162" s="139"/>
      <c r="R162" s="139"/>
    </row>
    <row r="163" spans="1:18" s="3" customFormat="1" ht="22.5" customHeight="1">
      <c r="A163" s="150"/>
      <c r="B163" s="150"/>
      <c r="C163" s="151">
        <v>4300</v>
      </c>
      <c r="D163" s="151" t="s">
        <v>193</v>
      </c>
      <c r="E163" s="152">
        <v>2000</v>
      </c>
      <c r="F163" s="152">
        <v>2000</v>
      </c>
      <c r="G163" s="152"/>
      <c r="H163" s="152">
        <v>2000</v>
      </c>
      <c r="I163" s="152"/>
      <c r="J163" s="152"/>
      <c r="K163" s="151"/>
      <c r="L163" s="151"/>
      <c r="M163" s="151"/>
      <c r="N163" s="152"/>
      <c r="O163" s="140"/>
      <c r="P163" s="139"/>
      <c r="Q163" s="139"/>
      <c r="R163" s="139"/>
    </row>
    <row r="164" spans="1:18" s="3" customFormat="1" ht="30.75" customHeight="1">
      <c r="A164" s="150"/>
      <c r="B164" s="150"/>
      <c r="C164" s="151">
        <v>4410</v>
      </c>
      <c r="D164" s="151" t="s">
        <v>203</v>
      </c>
      <c r="E164" s="152">
        <v>4000</v>
      </c>
      <c r="F164" s="152">
        <v>4000</v>
      </c>
      <c r="G164" s="152"/>
      <c r="H164" s="152">
        <v>4000</v>
      </c>
      <c r="I164" s="152"/>
      <c r="J164" s="152"/>
      <c r="K164" s="151"/>
      <c r="L164" s="151"/>
      <c r="M164" s="151"/>
      <c r="N164" s="152"/>
      <c r="O164" s="140"/>
      <c r="P164" s="139"/>
      <c r="Q164" s="139"/>
      <c r="R164" s="139"/>
    </row>
    <row r="165" spans="1:18" s="3" customFormat="1" ht="45.75" customHeight="1">
      <c r="A165" s="150"/>
      <c r="B165" s="150"/>
      <c r="C165" s="151">
        <v>4440</v>
      </c>
      <c r="D165" s="151" t="s">
        <v>204</v>
      </c>
      <c r="E165" s="152">
        <v>1150</v>
      </c>
      <c r="F165" s="152">
        <v>1150</v>
      </c>
      <c r="G165" s="152"/>
      <c r="H165" s="152">
        <v>1150</v>
      </c>
      <c r="I165" s="152"/>
      <c r="J165" s="152"/>
      <c r="K165" s="151"/>
      <c r="L165" s="151"/>
      <c r="M165" s="151"/>
      <c r="N165" s="152"/>
      <c r="O165" s="140"/>
      <c r="P165" s="139"/>
      <c r="Q165" s="139"/>
      <c r="R165" s="139"/>
    </row>
    <row r="166" spans="1:18" s="3" customFormat="1" ht="40.5" customHeight="1">
      <c r="A166" s="150"/>
      <c r="B166" s="150"/>
      <c r="C166" s="151">
        <v>4700</v>
      </c>
      <c r="D166" s="151" t="s">
        <v>210</v>
      </c>
      <c r="E166" s="152">
        <v>1000</v>
      </c>
      <c r="F166" s="152">
        <v>1000</v>
      </c>
      <c r="G166" s="152"/>
      <c r="H166" s="152">
        <v>1000</v>
      </c>
      <c r="I166" s="152"/>
      <c r="J166" s="152"/>
      <c r="K166" s="151"/>
      <c r="L166" s="151"/>
      <c r="M166" s="151"/>
      <c r="N166" s="152"/>
      <c r="O166" s="140"/>
      <c r="P166" s="139"/>
      <c r="Q166" s="139"/>
      <c r="R166" s="139"/>
    </row>
    <row r="167" spans="1:18" s="3" customFormat="1" ht="129.75" customHeight="1">
      <c r="A167" s="150"/>
      <c r="B167" s="150" t="s">
        <v>252</v>
      </c>
      <c r="C167" s="151"/>
      <c r="D167" s="151" t="s">
        <v>286</v>
      </c>
      <c r="E167" s="152">
        <f>E168</f>
        <v>26800</v>
      </c>
      <c r="F167" s="152">
        <f>F168</f>
        <v>26800</v>
      </c>
      <c r="G167" s="152"/>
      <c r="H167" s="152">
        <f>H168</f>
        <v>26800</v>
      </c>
      <c r="I167" s="152"/>
      <c r="J167" s="152"/>
      <c r="K167" s="151"/>
      <c r="L167" s="151"/>
      <c r="M167" s="151"/>
      <c r="N167" s="152"/>
      <c r="O167" s="140"/>
      <c r="P167" s="139"/>
      <c r="Q167" s="139"/>
      <c r="R167" s="139"/>
    </row>
    <row r="168" spans="1:18" s="3" customFormat="1" ht="29.25" customHeight="1">
      <c r="A168" s="150"/>
      <c r="B168" s="150"/>
      <c r="C168" s="151">
        <v>4130</v>
      </c>
      <c r="D168" s="151" t="s">
        <v>253</v>
      </c>
      <c r="E168" s="152">
        <v>26800</v>
      </c>
      <c r="F168" s="152">
        <v>26800</v>
      </c>
      <c r="G168" s="152"/>
      <c r="H168" s="152">
        <v>26800</v>
      </c>
      <c r="I168" s="152"/>
      <c r="J168" s="152"/>
      <c r="K168" s="151"/>
      <c r="L168" s="151"/>
      <c r="M168" s="151"/>
      <c r="N168" s="152"/>
      <c r="O168" s="140"/>
      <c r="P168" s="139"/>
      <c r="Q168" s="139"/>
      <c r="R168" s="139"/>
    </row>
    <row r="169" spans="1:18" s="3" customFormat="1" ht="53.25" customHeight="1">
      <c r="A169" s="150"/>
      <c r="B169" s="150" t="s">
        <v>254</v>
      </c>
      <c r="C169" s="151"/>
      <c r="D169" s="156" t="s">
        <v>166</v>
      </c>
      <c r="E169" s="152">
        <f>E170</f>
        <v>310000</v>
      </c>
      <c r="F169" s="152">
        <f>F170</f>
        <v>310000</v>
      </c>
      <c r="G169" s="152"/>
      <c r="H169" s="152"/>
      <c r="I169" s="152"/>
      <c r="J169" s="152">
        <f>J170</f>
        <v>310000</v>
      </c>
      <c r="K169" s="151"/>
      <c r="L169" s="151"/>
      <c r="M169" s="151"/>
      <c r="N169" s="152"/>
      <c r="O169" s="140"/>
      <c r="P169" s="139"/>
      <c r="Q169" s="139"/>
      <c r="R169" s="139"/>
    </row>
    <row r="170" spans="1:18" s="3" customFormat="1" ht="29.25" customHeight="1">
      <c r="A170" s="150"/>
      <c r="B170" s="150"/>
      <c r="C170" s="151">
        <v>3110</v>
      </c>
      <c r="D170" s="151" t="s">
        <v>251</v>
      </c>
      <c r="E170" s="152">
        <v>310000</v>
      </c>
      <c r="F170" s="152">
        <v>310000</v>
      </c>
      <c r="G170" s="152"/>
      <c r="H170" s="152"/>
      <c r="I170" s="152"/>
      <c r="J170" s="152">
        <v>310000</v>
      </c>
      <c r="K170" s="151"/>
      <c r="L170" s="151"/>
      <c r="M170" s="151"/>
      <c r="N170" s="152"/>
      <c r="O170" s="140"/>
      <c r="P170" s="139"/>
      <c r="Q170" s="139"/>
      <c r="R170" s="139"/>
    </row>
    <row r="171" spans="1:18" s="3" customFormat="1" ht="22.5" customHeight="1">
      <c r="A171" s="150"/>
      <c r="B171" s="150" t="s">
        <v>255</v>
      </c>
      <c r="C171" s="151"/>
      <c r="D171" s="151" t="s">
        <v>285</v>
      </c>
      <c r="E171" s="152">
        <f>E172</f>
        <v>75000</v>
      </c>
      <c r="F171" s="152">
        <f>F172</f>
        <v>75000</v>
      </c>
      <c r="G171" s="152"/>
      <c r="H171" s="152"/>
      <c r="I171" s="152"/>
      <c r="J171" s="152">
        <f>J172</f>
        <v>75000</v>
      </c>
      <c r="K171" s="151"/>
      <c r="L171" s="151"/>
      <c r="M171" s="151"/>
      <c r="N171" s="152"/>
      <c r="O171" s="140"/>
      <c r="P171" s="139"/>
      <c r="Q171" s="139"/>
      <c r="R171" s="139"/>
    </row>
    <row r="172" spans="1:18" s="3" customFormat="1" ht="22.5" customHeight="1">
      <c r="A172" s="150"/>
      <c r="B172" s="150"/>
      <c r="C172" s="151">
        <v>3110</v>
      </c>
      <c r="D172" s="151" t="s">
        <v>251</v>
      </c>
      <c r="E172" s="152">
        <v>75000</v>
      </c>
      <c r="F172" s="152">
        <v>75000</v>
      </c>
      <c r="G172" s="152"/>
      <c r="H172" s="152"/>
      <c r="I172" s="152"/>
      <c r="J172" s="152">
        <v>75000</v>
      </c>
      <c r="K172" s="151"/>
      <c r="L172" s="151"/>
      <c r="M172" s="151"/>
      <c r="N172" s="152"/>
      <c r="O172" s="140"/>
      <c r="P172" s="139"/>
      <c r="Q172" s="139"/>
      <c r="R172" s="139"/>
    </row>
    <row r="173" spans="1:18" s="3" customFormat="1" ht="22.5" customHeight="1">
      <c r="A173" s="150"/>
      <c r="B173" s="150" t="s">
        <v>256</v>
      </c>
      <c r="C173" s="151"/>
      <c r="D173" s="151" t="s">
        <v>257</v>
      </c>
      <c r="E173" s="152">
        <f>E174</f>
        <v>138000</v>
      </c>
      <c r="F173" s="152">
        <f>F174</f>
        <v>138000</v>
      </c>
      <c r="G173" s="152"/>
      <c r="H173" s="152"/>
      <c r="I173" s="152"/>
      <c r="J173" s="152">
        <f>J174</f>
        <v>138000</v>
      </c>
      <c r="K173" s="151"/>
      <c r="L173" s="151"/>
      <c r="M173" s="151"/>
      <c r="N173" s="152"/>
      <c r="O173" s="140"/>
      <c r="P173" s="139"/>
      <c r="Q173" s="139"/>
      <c r="R173" s="139"/>
    </row>
    <row r="174" spans="1:18" s="3" customFormat="1" ht="26.25" customHeight="1">
      <c r="A174" s="150"/>
      <c r="B174" s="150"/>
      <c r="C174" s="151">
        <v>3110</v>
      </c>
      <c r="D174" s="151" t="s">
        <v>251</v>
      </c>
      <c r="E174" s="152">
        <v>138000</v>
      </c>
      <c r="F174" s="152">
        <v>138000</v>
      </c>
      <c r="G174" s="152"/>
      <c r="H174" s="152"/>
      <c r="I174" s="152"/>
      <c r="J174" s="152">
        <v>138000</v>
      </c>
      <c r="K174" s="151"/>
      <c r="L174" s="151"/>
      <c r="M174" s="151"/>
      <c r="N174" s="152"/>
      <c r="O174" s="140"/>
      <c r="P174" s="139"/>
      <c r="Q174" s="139"/>
      <c r="R174" s="139"/>
    </row>
    <row r="175" spans="1:18" s="3" customFormat="1" ht="26.25" customHeight="1">
      <c r="A175" s="150"/>
      <c r="B175" s="150" t="s">
        <v>258</v>
      </c>
      <c r="C175" s="151"/>
      <c r="D175" s="156" t="s">
        <v>168</v>
      </c>
      <c r="E175" s="152">
        <f>E176+E177+E178+E179+E180+E181+E182+E183+E184+E185+E186+E187+E188</f>
        <v>204550</v>
      </c>
      <c r="F175" s="152">
        <f>F176+F177+F178+F179+F180+F181+F182+F183+F184+F185+F186+F187+F188</f>
        <v>204550</v>
      </c>
      <c r="G175" s="152">
        <f>G177+G178+G179+G180</f>
        <v>176100</v>
      </c>
      <c r="H175" s="152">
        <f>H181+H182+H183+H184+H185+H186+H187+H188</f>
        <v>26950</v>
      </c>
      <c r="I175" s="152"/>
      <c r="J175" s="152">
        <f>J176</f>
        <v>1500</v>
      </c>
      <c r="K175" s="151"/>
      <c r="L175" s="151"/>
      <c r="M175" s="151"/>
      <c r="N175" s="152"/>
      <c r="O175" s="140"/>
      <c r="P175" s="139"/>
      <c r="Q175" s="139"/>
      <c r="R175" s="139"/>
    </row>
    <row r="176" spans="1:18" s="3" customFormat="1" ht="41.25" customHeight="1">
      <c r="A176" s="150"/>
      <c r="B176" s="150"/>
      <c r="C176" s="151">
        <v>3020</v>
      </c>
      <c r="D176" s="151" t="s">
        <v>207</v>
      </c>
      <c r="E176" s="152">
        <v>1500</v>
      </c>
      <c r="F176" s="152">
        <v>1500</v>
      </c>
      <c r="G176" s="152"/>
      <c r="H176" s="152"/>
      <c r="I176" s="152"/>
      <c r="J176" s="152">
        <v>1500</v>
      </c>
      <c r="K176" s="151"/>
      <c r="L176" s="151"/>
      <c r="M176" s="151"/>
      <c r="N176" s="152"/>
      <c r="O176" s="140"/>
      <c r="P176" s="139"/>
      <c r="Q176" s="139"/>
      <c r="R176" s="139"/>
    </row>
    <row r="177" spans="1:18" s="3" customFormat="1" ht="29.25" customHeight="1">
      <c r="A177" s="150"/>
      <c r="B177" s="150"/>
      <c r="C177" s="151">
        <v>4010</v>
      </c>
      <c r="D177" s="151" t="s">
        <v>198</v>
      </c>
      <c r="E177" s="152">
        <v>135000</v>
      </c>
      <c r="F177" s="152">
        <v>135000</v>
      </c>
      <c r="G177" s="152">
        <v>135000</v>
      </c>
      <c r="H177" s="152"/>
      <c r="I177" s="152"/>
      <c r="J177" s="152"/>
      <c r="K177" s="151"/>
      <c r="L177" s="151"/>
      <c r="M177" s="151"/>
      <c r="N177" s="152"/>
      <c r="O177" s="140"/>
      <c r="P177" s="139"/>
      <c r="Q177" s="139"/>
      <c r="R177" s="139"/>
    </row>
    <row r="178" spans="1:18" s="3" customFormat="1" ht="30.75" customHeight="1">
      <c r="A178" s="150"/>
      <c r="B178" s="150"/>
      <c r="C178" s="151">
        <v>4040</v>
      </c>
      <c r="D178" s="151" t="s">
        <v>199</v>
      </c>
      <c r="E178" s="152">
        <v>11500</v>
      </c>
      <c r="F178" s="152">
        <v>11500</v>
      </c>
      <c r="G178" s="152">
        <v>11500</v>
      </c>
      <c r="H178" s="152"/>
      <c r="I178" s="152"/>
      <c r="J178" s="152"/>
      <c r="K178" s="151"/>
      <c r="L178" s="151"/>
      <c r="M178" s="151"/>
      <c r="N178" s="152"/>
      <c r="O178" s="140"/>
      <c r="P178" s="139"/>
      <c r="Q178" s="139"/>
      <c r="R178" s="139"/>
    </row>
    <row r="179" spans="1:18" s="3" customFormat="1" ht="28.5" customHeight="1">
      <c r="A179" s="150"/>
      <c r="B179" s="150"/>
      <c r="C179" s="151">
        <v>4110</v>
      </c>
      <c r="D179" s="151" t="s">
        <v>259</v>
      </c>
      <c r="E179" s="152">
        <v>26000</v>
      </c>
      <c r="F179" s="152">
        <v>26000</v>
      </c>
      <c r="G179" s="152">
        <v>26000</v>
      </c>
      <c r="H179" s="152"/>
      <c r="I179" s="152"/>
      <c r="J179" s="152"/>
      <c r="K179" s="151"/>
      <c r="L179" s="151"/>
      <c r="M179" s="151"/>
      <c r="N179" s="152"/>
      <c r="O179" s="140"/>
      <c r="P179" s="139"/>
      <c r="Q179" s="139"/>
      <c r="R179" s="139"/>
    </row>
    <row r="180" spans="1:18" s="3" customFormat="1" ht="26.25" customHeight="1">
      <c r="A180" s="150"/>
      <c r="B180" s="150"/>
      <c r="C180" s="151">
        <v>4120</v>
      </c>
      <c r="D180" s="151" t="s">
        <v>201</v>
      </c>
      <c r="E180" s="152">
        <v>3600</v>
      </c>
      <c r="F180" s="152">
        <v>3600</v>
      </c>
      <c r="G180" s="152">
        <v>3600</v>
      </c>
      <c r="H180" s="152"/>
      <c r="I180" s="152"/>
      <c r="J180" s="152"/>
      <c r="K180" s="151"/>
      <c r="L180" s="151"/>
      <c r="M180" s="151"/>
      <c r="N180" s="152"/>
      <c r="O180" s="140"/>
      <c r="P180" s="139"/>
      <c r="Q180" s="139"/>
      <c r="R180" s="139"/>
    </row>
    <row r="181" spans="1:18" s="3" customFormat="1" ht="31.5" customHeight="1">
      <c r="A181" s="150"/>
      <c r="B181" s="150"/>
      <c r="C181" s="151">
        <v>4210</v>
      </c>
      <c r="D181" s="151" t="s">
        <v>202</v>
      </c>
      <c r="E181" s="152">
        <v>6000</v>
      </c>
      <c r="F181" s="152">
        <v>6000</v>
      </c>
      <c r="G181" s="152"/>
      <c r="H181" s="152">
        <v>6000</v>
      </c>
      <c r="I181" s="152"/>
      <c r="J181" s="152"/>
      <c r="K181" s="151"/>
      <c r="L181" s="151"/>
      <c r="M181" s="151"/>
      <c r="N181" s="152"/>
      <c r="O181" s="140"/>
      <c r="P181" s="139"/>
      <c r="Q181" s="139"/>
      <c r="R181" s="139"/>
    </row>
    <row r="182" spans="1:18" s="3" customFormat="1" ht="27" customHeight="1">
      <c r="A182" s="150"/>
      <c r="B182" s="150"/>
      <c r="C182" s="151">
        <v>4240</v>
      </c>
      <c r="D182" s="151" t="s">
        <v>232</v>
      </c>
      <c r="E182" s="152">
        <v>1000</v>
      </c>
      <c r="F182" s="152">
        <v>1000</v>
      </c>
      <c r="G182" s="152"/>
      <c r="H182" s="152">
        <v>1000</v>
      </c>
      <c r="I182" s="152"/>
      <c r="J182" s="152"/>
      <c r="K182" s="151"/>
      <c r="L182" s="151"/>
      <c r="M182" s="151"/>
      <c r="N182" s="152"/>
      <c r="O182" s="140"/>
      <c r="P182" s="139"/>
      <c r="Q182" s="139"/>
      <c r="R182" s="139"/>
    </row>
    <row r="183" spans="1:18" s="3" customFormat="1" ht="23.25" customHeight="1">
      <c r="A183" s="150"/>
      <c r="B183" s="150"/>
      <c r="C183" s="151">
        <v>4260</v>
      </c>
      <c r="D183" s="151" t="s">
        <v>209</v>
      </c>
      <c r="E183" s="152">
        <v>3000</v>
      </c>
      <c r="F183" s="152">
        <v>3000</v>
      </c>
      <c r="G183" s="152"/>
      <c r="H183" s="152">
        <v>3000</v>
      </c>
      <c r="I183" s="152"/>
      <c r="J183" s="152"/>
      <c r="K183" s="151"/>
      <c r="L183" s="151"/>
      <c r="M183" s="151"/>
      <c r="N183" s="152"/>
      <c r="O183" s="140"/>
      <c r="P183" s="139"/>
      <c r="Q183" s="139"/>
      <c r="R183" s="139"/>
    </row>
    <row r="184" spans="1:18" s="3" customFormat="1" ht="34.5" customHeight="1">
      <c r="A184" s="150"/>
      <c r="B184" s="150"/>
      <c r="C184" s="151">
        <v>4300</v>
      </c>
      <c r="D184" s="146" t="s">
        <v>193</v>
      </c>
      <c r="E184" s="152">
        <v>6000</v>
      </c>
      <c r="F184" s="152">
        <v>6000</v>
      </c>
      <c r="G184" s="152"/>
      <c r="H184" s="152">
        <v>6000</v>
      </c>
      <c r="I184" s="152"/>
      <c r="J184" s="152"/>
      <c r="K184" s="151"/>
      <c r="L184" s="151"/>
      <c r="M184" s="151"/>
      <c r="N184" s="152"/>
      <c r="O184" s="140"/>
      <c r="P184" s="139"/>
      <c r="Q184" s="139"/>
      <c r="R184" s="139"/>
    </row>
    <row r="185" spans="1:18" s="3" customFormat="1" ht="80.25" customHeight="1">
      <c r="A185" s="150"/>
      <c r="B185" s="150"/>
      <c r="C185" s="151">
        <v>4370</v>
      </c>
      <c r="D185" s="144" t="s">
        <v>306</v>
      </c>
      <c r="E185" s="152">
        <v>2500</v>
      </c>
      <c r="F185" s="152">
        <v>2500</v>
      </c>
      <c r="G185" s="152"/>
      <c r="H185" s="152">
        <v>2500</v>
      </c>
      <c r="I185" s="152"/>
      <c r="J185" s="152"/>
      <c r="K185" s="151"/>
      <c r="L185" s="151"/>
      <c r="M185" s="151"/>
      <c r="N185" s="152"/>
      <c r="O185" s="140"/>
      <c r="P185" s="139"/>
      <c r="Q185" s="139"/>
      <c r="R185" s="139"/>
    </row>
    <row r="186" spans="1:18" s="3" customFormat="1" ht="25.5" customHeight="1">
      <c r="A186" s="150"/>
      <c r="B186" s="150"/>
      <c r="C186" s="151">
        <v>4410</v>
      </c>
      <c r="D186" s="151" t="s">
        <v>203</v>
      </c>
      <c r="E186" s="152">
        <v>3000</v>
      </c>
      <c r="F186" s="152">
        <v>3000</v>
      </c>
      <c r="G186" s="152"/>
      <c r="H186" s="152">
        <v>3000</v>
      </c>
      <c r="I186" s="152"/>
      <c r="J186" s="152"/>
      <c r="K186" s="151"/>
      <c r="L186" s="151"/>
      <c r="M186" s="151"/>
      <c r="N186" s="152"/>
      <c r="O186" s="140"/>
      <c r="P186" s="139"/>
      <c r="Q186" s="139"/>
      <c r="R186" s="139"/>
    </row>
    <row r="187" spans="1:18" s="3" customFormat="1" ht="41.25" customHeight="1">
      <c r="A187" s="150"/>
      <c r="B187" s="150"/>
      <c r="C187" s="151">
        <v>4440</v>
      </c>
      <c r="D187" s="151" t="s">
        <v>204</v>
      </c>
      <c r="E187" s="152">
        <v>3450</v>
      </c>
      <c r="F187" s="152">
        <v>3450</v>
      </c>
      <c r="G187" s="152"/>
      <c r="H187" s="152">
        <v>3450</v>
      </c>
      <c r="I187" s="152"/>
      <c r="J187" s="152"/>
      <c r="K187" s="151"/>
      <c r="L187" s="151"/>
      <c r="M187" s="151"/>
      <c r="N187" s="152"/>
      <c r="O187" s="140"/>
      <c r="P187" s="139"/>
      <c r="Q187" s="139"/>
      <c r="R187" s="139"/>
    </row>
    <row r="188" spans="1:18" s="3" customFormat="1" ht="46.5" customHeight="1">
      <c r="A188" s="150"/>
      <c r="B188" s="150"/>
      <c r="C188" s="151">
        <v>4700</v>
      </c>
      <c r="D188" s="151" t="s">
        <v>210</v>
      </c>
      <c r="E188" s="152">
        <v>2000</v>
      </c>
      <c r="F188" s="152">
        <v>2000</v>
      </c>
      <c r="G188" s="152"/>
      <c r="H188" s="152">
        <v>2000</v>
      </c>
      <c r="I188" s="152"/>
      <c r="J188" s="152"/>
      <c r="K188" s="151"/>
      <c r="L188" s="151"/>
      <c r="M188" s="151"/>
      <c r="N188" s="152"/>
      <c r="O188" s="140"/>
      <c r="P188" s="139"/>
      <c r="Q188" s="139"/>
      <c r="R188" s="139"/>
    </row>
    <row r="189" spans="1:18" s="3" customFormat="1" ht="42" customHeight="1">
      <c r="A189" s="150"/>
      <c r="B189" s="150" t="s">
        <v>260</v>
      </c>
      <c r="C189" s="151"/>
      <c r="D189" s="151" t="s">
        <v>261</v>
      </c>
      <c r="E189" s="152">
        <f>E190+E191+E192+E193+E194+E195+E196</f>
        <v>64457</v>
      </c>
      <c r="F189" s="152">
        <f>F190+F191+F192+F193+F194+F195+F196</f>
        <v>64457</v>
      </c>
      <c r="G189" s="152">
        <f>G190+G191+G192+G193+G194</f>
        <v>57800</v>
      </c>
      <c r="H189" s="152">
        <f>H195+H196</f>
        <v>6657</v>
      </c>
      <c r="I189" s="152"/>
      <c r="J189" s="152"/>
      <c r="K189" s="151"/>
      <c r="L189" s="151"/>
      <c r="M189" s="151"/>
      <c r="N189" s="152"/>
      <c r="O189" s="140"/>
      <c r="P189" s="139"/>
      <c r="Q189" s="139"/>
      <c r="R189" s="139"/>
    </row>
    <row r="190" spans="1:18" s="3" customFormat="1" ht="45.75" customHeight="1">
      <c r="A190" s="150"/>
      <c r="B190" s="150"/>
      <c r="C190" s="151">
        <v>4010</v>
      </c>
      <c r="D190" s="151" t="s">
        <v>207</v>
      </c>
      <c r="E190" s="152">
        <v>39700</v>
      </c>
      <c r="F190" s="152">
        <v>39700</v>
      </c>
      <c r="G190" s="152">
        <v>39700</v>
      </c>
      <c r="H190" s="152"/>
      <c r="I190" s="152"/>
      <c r="J190" s="152"/>
      <c r="K190" s="151"/>
      <c r="L190" s="151"/>
      <c r="M190" s="151"/>
      <c r="N190" s="152"/>
      <c r="O190" s="140"/>
      <c r="P190" s="139"/>
      <c r="Q190" s="139"/>
      <c r="R190" s="139"/>
    </row>
    <row r="191" spans="1:18" s="3" customFormat="1" ht="32.25" customHeight="1">
      <c r="A191" s="150"/>
      <c r="B191" s="150"/>
      <c r="C191" s="151">
        <v>4040</v>
      </c>
      <c r="D191" s="151" t="s">
        <v>199</v>
      </c>
      <c r="E191" s="152">
        <v>3100</v>
      </c>
      <c r="F191" s="152">
        <v>3100</v>
      </c>
      <c r="G191" s="152">
        <v>3100</v>
      </c>
      <c r="H191" s="152"/>
      <c r="I191" s="152"/>
      <c r="J191" s="152"/>
      <c r="K191" s="151"/>
      <c r="L191" s="151"/>
      <c r="M191" s="151"/>
      <c r="N191" s="152"/>
      <c r="O191" s="140"/>
      <c r="P191" s="139"/>
      <c r="Q191" s="139"/>
      <c r="R191" s="139"/>
    </row>
    <row r="192" spans="1:18" s="3" customFormat="1" ht="42" customHeight="1">
      <c r="A192" s="150"/>
      <c r="B192" s="150"/>
      <c r="C192" s="151">
        <v>4110</v>
      </c>
      <c r="D192" s="151" t="s">
        <v>200</v>
      </c>
      <c r="E192" s="152">
        <v>7900</v>
      </c>
      <c r="F192" s="152">
        <v>7900</v>
      </c>
      <c r="G192" s="152">
        <v>7900</v>
      </c>
      <c r="H192" s="152"/>
      <c r="I192" s="152"/>
      <c r="J192" s="152"/>
      <c r="K192" s="151"/>
      <c r="L192" s="151"/>
      <c r="M192" s="151"/>
      <c r="N192" s="152"/>
      <c r="O192" s="140"/>
      <c r="P192" s="139"/>
      <c r="Q192" s="139"/>
      <c r="R192" s="139"/>
    </row>
    <row r="193" spans="1:18" s="3" customFormat="1" ht="29.25" customHeight="1">
      <c r="A193" s="150"/>
      <c r="B193" s="150"/>
      <c r="C193" s="151">
        <v>4120</v>
      </c>
      <c r="D193" s="151" t="s">
        <v>201</v>
      </c>
      <c r="E193" s="152">
        <v>1100</v>
      </c>
      <c r="F193" s="152">
        <v>1100</v>
      </c>
      <c r="G193" s="152">
        <v>1100</v>
      </c>
      <c r="H193" s="152"/>
      <c r="I193" s="152"/>
      <c r="J193" s="152"/>
      <c r="K193" s="151"/>
      <c r="L193" s="151"/>
      <c r="M193" s="151"/>
      <c r="N193" s="152"/>
      <c r="O193" s="140"/>
      <c r="P193" s="139"/>
      <c r="Q193" s="139"/>
      <c r="R193" s="139"/>
    </row>
    <row r="194" spans="1:18" s="3" customFormat="1" ht="29.25" customHeight="1">
      <c r="A194" s="150"/>
      <c r="B194" s="150"/>
      <c r="C194" s="151">
        <v>4170</v>
      </c>
      <c r="D194" s="151" t="s">
        <v>208</v>
      </c>
      <c r="E194" s="152">
        <v>6000</v>
      </c>
      <c r="F194" s="152">
        <v>6000</v>
      </c>
      <c r="G194" s="152">
        <v>6000</v>
      </c>
      <c r="H194" s="152"/>
      <c r="I194" s="152"/>
      <c r="J194" s="152"/>
      <c r="K194" s="151"/>
      <c r="L194" s="151"/>
      <c r="M194" s="151"/>
      <c r="N194" s="152"/>
      <c r="O194" s="140"/>
      <c r="P194" s="139"/>
      <c r="Q194" s="139"/>
      <c r="R194" s="139"/>
    </row>
    <row r="195" spans="1:18" s="3" customFormat="1" ht="30.75" customHeight="1">
      <c r="A195" s="150"/>
      <c r="B195" s="150"/>
      <c r="C195" s="151">
        <v>4410</v>
      </c>
      <c r="D195" s="151" t="s">
        <v>203</v>
      </c>
      <c r="E195" s="152">
        <v>5000</v>
      </c>
      <c r="F195" s="152">
        <v>5000</v>
      </c>
      <c r="G195" s="152"/>
      <c r="H195" s="152">
        <v>5000</v>
      </c>
      <c r="I195" s="152"/>
      <c r="J195" s="152"/>
      <c r="K195" s="151"/>
      <c r="L195" s="151"/>
      <c r="M195" s="151"/>
      <c r="N195" s="152"/>
      <c r="O195" s="140"/>
      <c r="P195" s="139"/>
      <c r="Q195" s="139"/>
      <c r="R195" s="139"/>
    </row>
    <row r="196" spans="1:18" s="3" customFormat="1" ht="45" customHeight="1">
      <c r="A196" s="150"/>
      <c r="B196" s="150"/>
      <c r="C196" s="151">
        <v>4440</v>
      </c>
      <c r="D196" s="151" t="s">
        <v>204</v>
      </c>
      <c r="E196" s="152">
        <v>1657</v>
      </c>
      <c r="F196" s="152">
        <v>1657</v>
      </c>
      <c r="G196" s="152"/>
      <c r="H196" s="152">
        <v>1657</v>
      </c>
      <c r="I196" s="152"/>
      <c r="J196" s="152"/>
      <c r="K196" s="151"/>
      <c r="L196" s="151"/>
      <c r="M196" s="151"/>
      <c r="N196" s="152"/>
      <c r="O196" s="140"/>
      <c r="P196" s="139"/>
      <c r="Q196" s="139"/>
      <c r="R196" s="139"/>
    </row>
    <row r="197" spans="1:18" s="3" customFormat="1" ht="27.75" customHeight="1">
      <c r="A197" s="150"/>
      <c r="B197" s="150" t="s">
        <v>262</v>
      </c>
      <c r="C197" s="151"/>
      <c r="D197" s="151" t="s">
        <v>184</v>
      </c>
      <c r="E197" s="152">
        <f>E198</f>
        <v>263000</v>
      </c>
      <c r="F197" s="152">
        <f>F198</f>
        <v>263000</v>
      </c>
      <c r="G197" s="152"/>
      <c r="H197" s="152"/>
      <c r="I197" s="152"/>
      <c r="J197" s="152">
        <f>J198</f>
        <v>263000</v>
      </c>
      <c r="K197" s="151"/>
      <c r="L197" s="151"/>
      <c r="M197" s="151"/>
      <c r="N197" s="152"/>
      <c r="O197" s="140"/>
      <c r="P197" s="139"/>
      <c r="Q197" s="139"/>
      <c r="R197" s="139"/>
    </row>
    <row r="198" spans="1:18" s="3" customFormat="1" ht="25.5" customHeight="1">
      <c r="A198" s="150"/>
      <c r="B198" s="150"/>
      <c r="C198" s="151">
        <v>3110</v>
      </c>
      <c r="D198" s="151" t="s">
        <v>251</v>
      </c>
      <c r="E198" s="152">
        <v>263000</v>
      </c>
      <c r="F198" s="152">
        <v>263000</v>
      </c>
      <c r="G198" s="152"/>
      <c r="H198" s="152"/>
      <c r="I198" s="152"/>
      <c r="J198" s="152">
        <v>263000</v>
      </c>
      <c r="K198" s="151"/>
      <c r="L198" s="151"/>
      <c r="M198" s="151"/>
      <c r="N198" s="152"/>
      <c r="O198" s="140"/>
      <c r="P198" s="139"/>
      <c r="Q198" s="139"/>
      <c r="R198" s="139"/>
    </row>
    <row r="199" spans="1:18" s="3" customFormat="1" ht="42.75" customHeight="1">
      <c r="A199" s="157">
        <v>853</v>
      </c>
      <c r="B199" s="157"/>
      <c r="C199" s="158"/>
      <c r="D199" s="157" t="s">
        <v>356</v>
      </c>
      <c r="E199" s="159">
        <f>E200</f>
        <v>120000</v>
      </c>
      <c r="F199" s="159">
        <f>F200</f>
        <v>120000</v>
      </c>
      <c r="G199" s="152"/>
      <c r="H199" s="159"/>
      <c r="I199" s="152"/>
      <c r="J199" s="152"/>
      <c r="K199" s="159">
        <f>K200</f>
        <v>120000</v>
      </c>
      <c r="L199" s="151"/>
      <c r="M199" s="151"/>
      <c r="N199" s="152"/>
      <c r="O199" s="152"/>
      <c r="P199" s="151"/>
      <c r="Q199" s="139"/>
      <c r="R199" s="139"/>
    </row>
    <row r="200" spans="1:18" s="3" customFormat="1" ht="24" customHeight="1">
      <c r="A200" s="146"/>
      <c r="B200" s="146">
        <v>85395</v>
      </c>
      <c r="C200" s="160"/>
      <c r="D200" s="146" t="s">
        <v>169</v>
      </c>
      <c r="E200" s="161">
        <f>E201+E202</f>
        <v>120000</v>
      </c>
      <c r="F200" s="161">
        <f>F201+F202</f>
        <v>120000</v>
      </c>
      <c r="G200" s="152"/>
      <c r="H200" s="161"/>
      <c r="I200" s="152"/>
      <c r="J200" s="152"/>
      <c r="K200" s="161">
        <f>K201+K202</f>
        <v>120000</v>
      </c>
      <c r="L200" s="151"/>
      <c r="M200" s="151"/>
      <c r="N200" s="152"/>
      <c r="O200" s="152"/>
      <c r="P200" s="151"/>
      <c r="Q200" s="139"/>
      <c r="R200" s="139"/>
    </row>
    <row r="201" spans="1:18" s="3" customFormat="1" ht="30" customHeight="1">
      <c r="A201" s="150"/>
      <c r="B201" s="150"/>
      <c r="C201" s="151">
        <v>4307</v>
      </c>
      <c r="D201" s="146" t="s">
        <v>193</v>
      </c>
      <c r="E201" s="152">
        <v>113328</v>
      </c>
      <c r="F201" s="152">
        <v>113328</v>
      </c>
      <c r="G201" s="152"/>
      <c r="H201" s="152"/>
      <c r="I201" s="152"/>
      <c r="J201" s="152"/>
      <c r="K201" s="152">
        <v>113328</v>
      </c>
      <c r="L201" s="151"/>
      <c r="M201" s="151"/>
      <c r="N201" s="152"/>
      <c r="O201" s="152"/>
      <c r="P201" s="151"/>
      <c r="Q201" s="139"/>
      <c r="R201" s="139"/>
    </row>
    <row r="202" spans="1:18" s="3" customFormat="1" ht="30" customHeight="1">
      <c r="A202" s="150"/>
      <c r="B202" s="150"/>
      <c r="C202" s="151">
        <v>4309</v>
      </c>
      <c r="D202" s="162" t="s">
        <v>193</v>
      </c>
      <c r="E202" s="152">
        <v>6672</v>
      </c>
      <c r="F202" s="152">
        <v>6672</v>
      </c>
      <c r="G202" s="152"/>
      <c r="H202" s="152"/>
      <c r="I202" s="152"/>
      <c r="J202" s="152"/>
      <c r="K202" s="152">
        <v>6672</v>
      </c>
      <c r="L202" s="151"/>
      <c r="M202" s="151"/>
      <c r="N202" s="152"/>
      <c r="O202" s="152"/>
      <c r="P202" s="151"/>
      <c r="Q202" s="139"/>
      <c r="R202" s="139"/>
    </row>
    <row r="203" spans="1:18" s="3" customFormat="1" ht="43.5" customHeight="1">
      <c r="A203" s="157">
        <v>854</v>
      </c>
      <c r="B203" s="157"/>
      <c r="C203" s="157"/>
      <c r="D203" s="157" t="s">
        <v>356</v>
      </c>
      <c r="E203" s="159">
        <f>E204</f>
        <v>20000</v>
      </c>
      <c r="F203" s="159">
        <f>F204</f>
        <v>20000</v>
      </c>
      <c r="G203" s="161"/>
      <c r="H203" s="159"/>
      <c r="I203" s="152"/>
      <c r="J203" s="159">
        <f>J204</f>
        <v>20000</v>
      </c>
      <c r="K203" s="151"/>
      <c r="L203" s="151"/>
      <c r="M203" s="151"/>
      <c r="N203" s="152"/>
      <c r="O203" s="152"/>
      <c r="P203" s="151"/>
      <c r="Q203" s="139"/>
      <c r="R203" s="139"/>
    </row>
    <row r="204" spans="1:18" s="3" customFormat="1" ht="30" customHeight="1">
      <c r="A204" s="157"/>
      <c r="B204" s="157">
        <v>85415</v>
      </c>
      <c r="C204" s="157"/>
      <c r="D204" s="146" t="s">
        <v>363</v>
      </c>
      <c r="E204" s="161">
        <f>E205</f>
        <v>20000</v>
      </c>
      <c r="F204" s="161">
        <f>F205</f>
        <v>20000</v>
      </c>
      <c r="G204" s="161"/>
      <c r="H204" s="161"/>
      <c r="I204" s="152"/>
      <c r="J204" s="161">
        <f>J205</f>
        <v>20000</v>
      </c>
      <c r="K204" s="151"/>
      <c r="L204" s="151"/>
      <c r="M204" s="151"/>
      <c r="N204" s="152"/>
      <c r="O204" s="152"/>
      <c r="P204" s="151"/>
      <c r="Q204" s="139"/>
      <c r="R204" s="139"/>
    </row>
    <row r="205" spans="1:18" s="3" customFormat="1" ht="22.5" customHeight="1">
      <c r="A205" s="157"/>
      <c r="B205" s="157"/>
      <c r="C205" s="160" t="s">
        <v>371</v>
      </c>
      <c r="D205" s="146" t="s">
        <v>372</v>
      </c>
      <c r="E205" s="161">
        <v>20000</v>
      </c>
      <c r="F205" s="161">
        <v>20000</v>
      </c>
      <c r="G205" s="161"/>
      <c r="H205" s="161"/>
      <c r="I205" s="152"/>
      <c r="J205" s="161">
        <v>20000</v>
      </c>
      <c r="K205" s="151"/>
      <c r="L205" s="151"/>
      <c r="M205" s="151"/>
      <c r="N205" s="152"/>
      <c r="O205" s="152"/>
      <c r="P205" s="151"/>
      <c r="Q205" s="139"/>
      <c r="R205" s="139"/>
    </row>
    <row r="206" spans="1:18" s="3" customFormat="1" ht="54" customHeight="1">
      <c r="A206" s="163" t="s">
        <v>263</v>
      </c>
      <c r="B206" s="163"/>
      <c r="C206" s="164"/>
      <c r="D206" s="164" t="s">
        <v>170</v>
      </c>
      <c r="E206" s="165">
        <f>E207+E209+E213+E215</f>
        <v>742132</v>
      </c>
      <c r="F206" s="165">
        <f>F207+F209+F213+F215</f>
        <v>215000</v>
      </c>
      <c r="G206" s="165"/>
      <c r="H206" s="165">
        <f>H207+H209+H213+H215</f>
        <v>215000</v>
      </c>
      <c r="I206" s="155"/>
      <c r="J206" s="155"/>
      <c r="K206" s="155"/>
      <c r="L206" s="155"/>
      <c r="M206" s="155"/>
      <c r="N206" s="155">
        <f>N207+N209+N213+N215</f>
        <v>527132</v>
      </c>
      <c r="O206" s="155">
        <f>O209+O213+O215</f>
        <v>527132</v>
      </c>
      <c r="P206" s="155">
        <f>P213</f>
        <v>15000</v>
      </c>
      <c r="Q206" s="142"/>
      <c r="R206" s="142"/>
    </row>
    <row r="207" spans="1:18" s="3" customFormat="1" ht="21" customHeight="1">
      <c r="A207" s="150"/>
      <c r="B207" s="150" t="s">
        <v>264</v>
      </c>
      <c r="C207" s="151"/>
      <c r="D207" s="151" t="s">
        <v>265</v>
      </c>
      <c r="E207" s="152">
        <f>E208</f>
        <v>5000</v>
      </c>
      <c r="F207" s="152">
        <f>F208</f>
        <v>5000</v>
      </c>
      <c r="G207" s="152"/>
      <c r="H207" s="152">
        <f>H208</f>
        <v>5000</v>
      </c>
      <c r="I207" s="152"/>
      <c r="J207" s="152"/>
      <c r="K207" s="151"/>
      <c r="L207" s="151"/>
      <c r="M207" s="151"/>
      <c r="N207" s="152"/>
      <c r="O207" s="140"/>
      <c r="P207" s="139"/>
      <c r="Q207" s="139"/>
      <c r="R207" s="139"/>
    </row>
    <row r="208" spans="1:18" s="3" customFormat="1" ht="22.5" customHeight="1">
      <c r="A208" s="150"/>
      <c r="B208" s="150"/>
      <c r="C208" s="151">
        <v>4300</v>
      </c>
      <c r="D208" s="151" t="s">
        <v>193</v>
      </c>
      <c r="E208" s="152">
        <v>5000</v>
      </c>
      <c r="F208" s="152">
        <v>5000</v>
      </c>
      <c r="G208" s="152"/>
      <c r="H208" s="152">
        <v>5000</v>
      </c>
      <c r="I208" s="152"/>
      <c r="J208" s="152"/>
      <c r="K208" s="151"/>
      <c r="L208" s="151"/>
      <c r="M208" s="151"/>
      <c r="N208" s="152"/>
      <c r="O208" s="140"/>
      <c r="P208" s="139"/>
      <c r="Q208" s="139"/>
      <c r="R208" s="139"/>
    </row>
    <row r="209" spans="1:18" s="3" customFormat="1" ht="27.75" customHeight="1">
      <c r="A209" s="150"/>
      <c r="B209" s="150" t="s">
        <v>266</v>
      </c>
      <c r="C209" s="151"/>
      <c r="D209" s="151" t="s">
        <v>267</v>
      </c>
      <c r="E209" s="152">
        <f>E210+E211+E212</f>
        <v>190000</v>
      </c>
      <c r="F209" s="152">
        <f>F210+F211+F212</f>
        <v>100000</v>
      </c>
      <c r="G209" s="152"/>
      <c r="H209" s="152">
        <f>H210+H211+H212</f>
        <v>100000</v>
      </c>
      <c r="I209" s="152"/>
      <c r="J209" s="152"/>
      <c r="K209" s="151"/>
      <c r="L209" s="151"/>
      <c r="M209" s="151"/>
      <c r="N209" s="152">
        <f>N212</f>
        <v>90000</v>
      </c>
      <c r="O209" s="140">
        <f>O212</f>
        <v>90000</v>
      </c>
      <c r="P209" s="139"/>
      <c r="Q209" s="139"/>
      <c r="R209" s="139"/>
    </row>
    <row r="210" spans="1:18" s="3" customFormat="1" ht="21.75" customHeight="1">
      <c r="A210" s="150"/>
      <c r="B210" s="150"/>
      <c r="C210" s="151">
        <v>4260</v>
      </c>
      <c r="D210" s="151" t="s">
        <v>209</v>
      </c>
      <c r="E210" s="152">
        <v>60000</v>
      </c>
      <c r="F210" s="152">
        <v>60000</v>
      </c>
      <c r="G210" s="152"/>
      <c r="H210" s="152">
        <v>60000</v>
      </c>
      <c r="I210" s="152"/>
      <c r="J210" s="152"/>
      <c r="K210" s="151"/>
      <c r="L210" s="151"/>
      <c r="M210" s="151"/>
      <c r="N210" s="152"/>
      <c r="O210" s="140"/>
      <c r="P210" s="139"/>
      <c r="Q210" s="139"/>
      <c r="R210" s="139"/>
    </row>
    <row r="211" spans="1:18" s="3" customFormat="1" ht="20.25" customHeight="1">
      <c r="A211" s="150"/>
      <c r="B211" s="150"/>
      <c r="C211" s="151">
        <v>4300</v>
      </c>
      <c r="D211" s="146" t="s">
        <v>193</v>
      </c>
      <c r="E211" s="152">
        <v>40000</v>
      </c>
      <c r="F211" s="152">
        <v>40000</v>
      </c>
      <c r="G211" s="152"/>
      <c r="H211" s="152">
        <v>40000</v>
      </c>
      <c r="I211" s="152"/>
      <c r="J211" s="152"/>
      <c r="K211" s="151"/>
      <c r="L211" s="151"/>
      <c r="M211" s="151"/>
      <c r="N211" s="152"/>
      <c r="O211" s="140"/>
      <c r="P211" s="139"/>
      <c r="Q211" s="139"/>
      <c r="R211" s="139"/>
    </row>
    <row r="212" spans="1:18" s="3" customFormat="1" ht="30.75" customHeight="1">
      <c r="A212" s="150"/>
      <c r="B212" s="150"/>
      <c r="C212" s="151">
        <v>6050</v>
      </c>
      <c r="D212" s="145" t="s">
        <v>190</v>
      </c>
      <c r="E212" s="152">
        <v>90000</v>
      </c>
      <c r="F212" s="152"/>
      <c r="G212" s="152"/>
      <c r="H212" s="152"/>
      <c r="I212" s="152"/>
      <c r="J212" s="152"/>
      <c r="K212" s="151"/>
      <c r="L212" s="151"/>
      <c r="M212" s="151"/>
      <c r="N212" s="152">
        <v>90000</v>
      </c>
      <c r="O212" s="140">
        <v>90000</v>
      </c>
      <c r="P212" s="139"/>
      <c r="Q212" s="139"/>
      <c r="R212" s="139"/>
    </row>
    <row r="213" spans="1:18" s="3" customFormat="1" ht="39.75" customHeight="1">
      <c r="A213" s="150"/>
      <c r="B213" s="150" t="s">
        <v>300</v>
      </c>
      <c r="C213" s="151"/>
      <c r="D213" s="146" t="s">
        <v>301</v>
      </c>
      <c r="E213" s="152">
        <f>E214</f>
        <v>15000</v>
      </c>
      <c r="F213" s="152"/>
      <c r="G213" s="152"/>
      <c r="H213" s="152"/>
      <c r="I213" s="152"/>
      <c r="J213" s="152"/>
      <c r="K213" s="151"/>
      <c r="L213" s="151"/>
      <c r="M213" s="151"/>
      <c r="N213" s="152">
        <f>N214</f>
        <v>15000</v>
      </c>
      <c r="O213" s="152">
        <f>O214</f>
        <v>15000</v>
      </c>
      <c r="P213" s="139">
        <f>P214</f>
        <v>15000</v>
      </c>
      <c r="Q213" s="139"/>
      <c r="R213" s="139"/>
    </row>
    <row r="214" spans="1:18" s="3" customFormat="1" ht="33" customHeight="1">
      <c r="A214" s="150"/>
      <c r="B214" s="150"/>
      <c r="C214" s="151">
        <v>6059</v>
      </c>
      <c r="D214" s="146" t="s">
        <v>190</v>
      </c>
      <c r="E214" s="152">
        <v>15000</v>
      </c>
      <c r="F214" s="152"/>
      <c r="G214" s="152"/>
      <c r="H214" s="152"/>
      <c r="I214" s="152"/>
      <c r="J214" s="152"/>
      <c r="K214" s="151"/>
      <c r="L214" s="151"/>
      <c r="M214" s="151"/>
      <c r="N214" s="152">
        <v>15000</v>
      </c>
      <c r="O214" s="152">
        <v>15000</v>
      </c>
      <c r="P214" s="139">
        <v>15000</v>
      </c>
      <c r="Q214" s="139"/>
      <c r="R214" s="139"/>
    </row>
    <row r="215" spans="1:18" s="3" customFormat="1" ht="24.75" customHeight="1">
      <c r="A215" s="150"/>
      <c r="B215" s="150" t="s">
        <v>308</v>
      </c>
      <c r="C215" s="151"/>
      <c r="D215" s="146" t="s">
        <v>184</v>
      </c>
      <c r="E215" s="152">
        <f>E216+E217</f>
        <v>532132</v>
      </c>
      <c r="F215" s="152">
        <f>F216</f>
        <v>110000</v>
      </c>
      <c r="G215" s="152"/>
      <c r="H215" s="152">
        <f>H216</f>
        <v>110000</v>
      </c>
      <c r="I215" s="152"/>
      <c r="J215" s="152"/>
      <c r="K215" s="152"/>
      <c r="L215" s="152"/>
      <c r="M215" s="152"/>
      <c r="N215" s="152">
        <f>N217</f>
        <v>422132</v>
      </c>
      <c r="O215" s="152">
        <f>O217</f>
        <v>422132</v>
      </c>
      <c r="P215" s="152"/>
      <c r="Q215" s="152"/>
      <c r="R215" s="152"/>
    </row>
    <row r="216" spans="1:18" s="3" customFormat="1" ht="24.75" customHeight="1">
      <c r="A216" s="150"/>
      <c r="B216" s="150"/>
      <c r="C216" s="151">
        <v>4300</v>
      </c>
      <c r="D216" s="146" t="s">
        <v>193</v>
      </c>
      <c r="E216" s="152">
        <v>110000</v>
      </c>
      <c r="F216" s="152">
        <v>110000</v>
      </c>
      <c r="G216" s="152"/>
      <c r="H216" s="152">
        <v>110000</v>
      </c>
      <c r="I216" s="152"/>
      <c r="J216" s="152"/>
      <c r="K216" s="151"/>
      <c r="L216" s="151"/>
      <c r="M216" s="151"/>
      <c r="N216" s="152"/>
      <c r="O216" s="140"/>
      <c r="P216" s="139"/>
      <c r="Q216" s="139"/>
      <c r="R216" s="139"/>
    </row>
    <row r="217" spans="1:18" s="3" customFormat="1" ht="33.75" customHeight="1">
      <c r="A217" s="150"/>
      <c r="B217" s="150"/>
      <c r="C217" s="151">
        <v>6050</v>
      </c>
      <c r="D217" s="146" t="s">
        <v>302</v>
      </c>
      <c r="E217" s="152">
        <v>422132</v>
      </c>
      <c r="F217" s="152"/>
      <c r="G217" s="152"/>
      <c r="H217" s="152"/>
      <c r="I217" s="152"/>
      <c r="J217" s="152"/>
      <c r="K217" s="151"/>
      <c r="L217" s="151"/>
      <c r="M217" s="151"/>
      <c r="N217" s="152">
        <v>422132</v>
      </c>
      <c r="O217" s="152">
        <v>422132</v>
      </c>
      <c r="P217" s="151"/>
      <c r="Q217" s="139"/>
      <c r="R217" s="139"/>
    </row>
    <row r="218" spans="1:18" s="3" customFormat="1" ht="45" customHeight="1">
      <c r="A218" s="153" t="s">
        <v>268</v>
      </c>
      <c r="B218" s="153"/>
      <c r="C218" s="154"/>
      <c r="D218" s="166" t="s">
        <v>171</v>
      </c>
      <c r="E218" s="155">
        <f aca="true" t="shared" si="1" ref="E218:J218">E219+E241</f>
        <v>1058483.15</v>
      </c>
      <c r="F218" s="155">
        <f t="shared" si="1"/>
        <v>422400.61</v>
      </c>
      <c r="G218" s="155">
        <f t="shared" si="1"/>
        <v>247070</v>
      </c>
      <c r="H218" s="155">
        <f t="shared" si="1"/>
        <v>172330.61</v>
      </c>
      <c r="I218" s="155"/>
      <c r="J218" s="155">
        <f t="shared" si="1"/>
        <v>3000</v>
      </c>
      <c r="K218" s="155"/>
      <c r="L218" s="155"/>
      <c r="M218" s="155"/>
      <c r="N218" s="155">
        <f>N219</f>
        <v>636082.54</v>
      </c>
      <c r="O218" s="155">
        <f>O219</f>
        <v>636082.54</v>
      </c>
      <c r="P218" s="155">
        <f>P219</f>
        <v>355907.54000000004</v>
      </c>
      <c r="Q218" s="142"/>
      <c r="R218" s="142"/>
    </row>
    <row r="219" spans="1:18" s="3" customFormat="1" ht="31.5" customHeight="1">
      <c r="A219" s="150"/>
      <c r="B219" s="150" t="s">
        <v>269</v>
      </c>
      <c r="C219" s="151"/>
      <c r="D219" s="167" t="s">
        <v>172</v>
      </c>
      <c r="E219" s="152">
        <f>E220+E221+E222+E223+E224+E225+E226+E227+E228+E229+E230+E231+E232+E233+E234+E235+E236+E237+E238+E239+E240</f>
        <v>958180.15</v>
      </c>
      <c r="F219" s="152">
        <f>F220+F221+F222+F223+F224+F225+F226+F227+F228+F229+F230+F231+F232+F233+F234+F235+F236+F237+F239</f>
        <v>322097.61</v>
      </c>
      <c r="G219" s="152">
        <f>G221+G222+G223+G224+G225</f>
        <v>166200</v>
      </c>
      <c r="H219" s="152">
        <f>H226+H227+H228+H229+H230+H231+H232+H233+H234+H235+H236+H237</f>
        <v>153897.61</v>
      </c>
      <c r="I219" s="152"/>
      <c r="J219" s="152">
        <f>J220</f>
        <v>2000</v>
      </c>
      <c r="K219" s="151"/>
      <c r="L219" s="151"/>
      <c r="M219" s="151"/>
      <c r="N219" s="152">
        <f>N238+N239+N240</f>
        <v>636082.54</v>
      </c>
      <c r="O219" s="140">
        <f>O238+O239+O240</f>
        <v>636082.54</v>
      </c>
      <c r="P219" s="140">
        <f>P239+P240</f>
        <v>355907.54000000004</v>
      </c>
      <c r="Q219" s="139"/>
      <c r="R219" s="139"/>
    </row>
    <row r="220" spans="1:18" s="3" customFormat="1" ht="40.5" customHeight="1">
      <c r="A220" s="150"/>
      <c r="B220" s="150"/>
      <c r="C220" s="151">
        <v>3020</v>
      </c>
      <c r="D220" s="168" t="s">
        <v>207</v>
      </c>
      <c r="E220" s="152">
        <v>2000</v>
      </c>
      <c r="F220" s="152">
        <v>2000</v>
      </c>
      <c r="G220" s="152"/>
      <c r="H220" s="152"/>
      <c r="I220" s="152"/>
      <c r="J220" s="152">
        <v>2000</v>
      </c>
      <c r="K220" s="151"/>
      <c r="L220" s="151"/>
      <c r="M220" s="151"/>
      <c r="N220" s="152"/>
      <c r="O220" s="140"/>
      <c r="P220" s="139"/>
      <c r="Q220" s="139"/>
      <c r="R220" s="139"/>
    </row>
    <row r="221" spans="1:18" s="3" customFormat="1" ht="30.75" customHeight="1">
      <c r="A221" s="150"/>
      <c r="B221" s="150"/>
      <c r="C221" s="151">
        <v>4010</v>
      </c>
      <c r="D221" s="151" t="s">
        <v>198</v>
      </c>
      <c r="E221" s="152">
        <v>108840</v>
      </c>
      <c r="F221" s="152">
        <v>108840</v>
      </c>
      <c r="G221" s="152">
        <v>108840</v>
      </c>
      <c r="H221" s="152"/>
      <c r="I221" s="152"/>
      <c r="J221" s="152"/>
      <c r="K221" s="151"/>
      <c r="L221" s="151"/>
      <c r="M221" s="151"/>
      <c r="N221" s="152"/>
      <c r="O221" s="140"/>
      <c r="P221" s="139"/>
      <c r="Q221" s="139"/>
      <c r="R221" s="139"/>
    </row>
    <row r="222" spans="1:18" s="3" customFormat="1" ht="31.5" customHeight="1">
      <c r="A222" s="150"/>
      <c r="B222" s="150"/>
      <c r="C222" s="151">
        <v>4040</v>
      </c>
      <c r="D222" s="151" t="s">
        <v>199</v>
      </c>
      <c r="E222" s="152">
        <v>9200</v>
      </c>
      <c r="F222" s="152">
        <v>9200</v>
      </c>
      <c r="G222" s="152">
        <v>9200</v>
      </c>
      <c r="H222" s="152"/>
      <c r="I222" s="152"/>
      <c r="J222" s="152"/>
      <c r="K222" s="151"/>
      <c r="L222" s="151"/>
      <c r="M222" s="151"/>
      <c r="N222" s="152"/>
      <c r="O222" s="140"/>
      <c r="P222" s="139"/>
      <c r="Q222" s="139"/>
      <c r="R222" s="139"/>
    </row>
    <row r="223" spans="1:18" s="3" customFormat="1" ht="27.75" customHeight="1">
      <c r="A223" s="150"/>
      <c r="B223" s="150"/>
      <c r="C223" s="151">
        <v>4110</v>
      </c>
      <c r="D223" s="151" t="s">
        <v>259</v>
      </c>
      <c r="E223" s="152">
        <v>22300</v>
      </c>
      <c r="F223" s="152">
        <v>22300</v>
      </c>
      <c r="G223" s="152">
        <v>22300</v>
      </c>
      <c r="H223" s="152"/>
      <c r="I223" s="152"/>
      <c r="J223" s="152"/>
      <c r="K223" s="151"/>
      <c r="L223" s="151"/>
      <c r="M223" s="151"/>
      <c r="N223" s="152"/>
      <c r="O223" s="140"/>
      <c r="P223" s="139"/>
      <c r="Q223" s="139"/>
      <c r="R223" s="139"/>
    </row>
    <row r="224" spans="1:18" s="3" customFormat="1" ht="29.25" customHeight="1">
      <c r="A224" s="150"/>
      <c r="B224" s="150"/>
      <c r="C224" s="151">
        <v>4120</v>
      </c>
      <c r="D224" s="151" t="s">
        <v>201</v>
      </c>
      <c r="E224" s="152">
        <v>3160</v>
      </c>
      <c r="F224" s="152">
        <v>3160</v>
      </c>
      <c r="G224" s="152">
        <v>3160</v>
      </c>
      <c r="H224" s="152"/>
      <c r="I224" s="152"/>
      <c r="J224" s="152"/>
      <c r="K224" s="151"/>
      <c r="L224" s="151"/>
      <c r="M224" s="151"/>
      <c r="N224" s="152"/>
      <c r="O224" s="140"/>
      <c r="P224" s="139"/>
      <c r="Q224" s="139"/>
      <c r="R224" s="139"/>
    </row>
    <row r="225" spans="1:18" s="3" customFormat="1" ht="26.25" customHeight="1">
      <c r="A225" s="150"/>
      <c r="B225" s="150"/>
      <c r="C225" s="151">
        <v>4170</v>
      </c>
      <c r="D225" s="151" t="s">
        <v>208</v>
      </c>
      <c r="E225" s="152">
        <v>22700</v>
      </c>
      <c r="F225" s="152">
        <v>22700</v>
      </c>
      <c r="G225" s="152">
        <v>22700</v>
      </c>
      <c r="H225" s="152"/>
      <c r="I225" s="152"/>
      <c r="J225" s="152"/>
      <c r="K225" s="151"/>
      <c r="L225" s="151"/>
      <c r="M225" s="151"/>
      <c r="N225" s="152"/>
      <c r="O225" s="140"/>
      <c r="P225" s="139"/>
      <c r="Q225" s="139"/>
      <c r="R225" s="139"/>
    </row>
    <row r="226" spans="1:18" s="3" customFormat="1" ht="27.75" customHeight="1">
      <c r="A226" s="150"/>
      <c r="B226" s="150"/>
      <c r="C226" s="151">
        <v>4210</v>
      </c>
      <c r="D226" s="151" t="s">
        <v>202</v>
      </c>
      <c r="E226" s="152">
        <v>90000</v>
      </c>
      <c r="F226" s="152">
        <v>90000</v>
      </c>
      <c r="G226" s="152"/>
      <c r="H226" s="152">
        <v>90000</v>
      </c>
      <c r="I226" s="152"/>
      <c r="J226" s="152"/>
      <c r="K226" s="151"/>
      <c r="L226" s="151"/>
      <c r="M226" s="151"/>
      <c r="N226" s="152"/>
      <c r="O226" s="140"/>
      <c r="P226" s="139"/>
      <c r="Q226" s="139"/>
      <c r="R226" s="139"/>
    </row>
    <row r="227" spans="1:18" s="3" customFormat="1" ht="20.25" customHeight="1">
      <c r="A227" s="150"/>
      <c r="B227" s="150"/>
      <c r="C227" s="151">
        <v>4260</v>
      </c>
      <c r="D227" s="151" t="s">
        <v>209</v>
      </c>
      <c r="E227" s="152">
        <v>15000</v>
      </c>
      <c r="F227" s="152">
        <v>15000</v>
      </c>
      <c r="G227" s="152"/>
      <c r="H227" s="152">
        <v>15000</v>
      </c>
      <c r="I227" s="152"/>
      <c r="J227" s="152"/>
      <c r="K227" s="151"/>
      <c r="L227" s="151"/>
      <c r="M227" s="151"/>
      <c r="N227" s="152"/>
      <c r="O227" s="140"/>
      <c r="P227" s="139"/>
      <c r="Q227" s="139"/>
      <c r="R227" s="139"/>
    </row>
    <row r="228" spans="1:18" s="3" customFormat="1" ht="12.75">
      <c r="A228" s="150"/>
      <c r="B228" s="150"/>
      <c r="C228" s="151">
        <v>4270</v>
      </c>
      <c r="D228" s="151" t="s">
        <v>188</v>
      </c>
      <c r="E228" s="152">
        <v>4000</v>
      </c>
      <c r="F228" s="152">
        <v>4000</v>
      </c>
      <c r="G228" s="152"/>
      <c r="H228" s="152">
        <v>4000</v>
      </c>
      <c r="I228" s="152"/>
      <c r="J228" s="152"/>
      <c r="K228" s="151"/>
      <c r="L228" s="151"/>
      <c r="M228" s="151"/>
      <c r="N228" s="152"/>
      <c r="O228" s="140"/>
      <c r="P228" s="139"/>
      <c r="Q228" s="139"/>
      <c r="R228" s="139"/>
    </row>
    <row r="229" spans="1:18" s="3" customFormat="1" ht="27" customHeight="1">
      <c r="A229" s="150"/>
      <c r="B229" s="150"/>
      <c r="C229" s="151">
        <v>4300</v>
      </c>
      <c r="D229" s="146" t="s">
        <v>193</v>
      </c>
      <c r="E229" s="152">
        <v>16000</v>
      </c>
      <c r="F229" s="152">
        <v>16000</v>
      </c>
      <c r="G229" s="152"/>
      <c r="H229" s="152">
        <v>16000</v>
      </c>
      <c r="I229" s="152"/>
      <c r="J229" s="152"/>
      <c r="K229" s="151"/>
      <c r="L229" s="151"/>
      <c r="M229" s="151"/>
      <c r="N229" s="152"/>
      <c r="O229" s="140"/>
      <c r="P229" s="139"/>
      <c r="Q229" s="139"/>
      <c r="R229" s="139"/>
    </row>
    <row r="230" spans="1:18" s="3" customFormat="1" ht="27" customHeight="1">
      <c r="A230" s="150"/>
      <c r="B230" s="150"/>
      <c r="C230" s="151">
        <v>4350</v>
      </c>
      <c r="D230" s="144" t="s">
        <v>348</v>
      </c>
      <c r="E230" s="152">
        <v>2000</v>
      </c>
      <c r="F230" s="152">
        <v>2000</v>
      </c>
      <c r="G230" s="152"/>
      <c r="H230" s="152">
        <v>2000</v>
      </c>
      <c r="I230" s="152"/>
      <c r="J230" s="152"/>
      <c r="K230" s="151"/>
      <c r="L230" s="151"/>
      <c r="M230" s="151"/>
      <c r="N230" s="152"/>
      <c r="O230" s="140"/>
      <c r="P230" s="139"/>
      <c r="Q230" s="139"/>
      <c r="R230" s="139"/>
    </row>
    <row r="231" spans="1:18" s="3" customFormat="1" ht="66.75" customHeight="1">
      <c r="A231" s="150"/>
      <c r="B231" s="150"/>
      <c r="C231" s="151">
        <v>4360</v>
      </c>
      <c r="D231" s="144" t="s">
        <v>307</v>
      </c>
      <c r="E231" s="152">
        <v>647.61</v>
      </c>
      <c r="F231" s="152">
        <v>647.61</v>
      </c>
      <c r="G231" s="152"/>
      <c r="H231" s="152">
        <v>647.61</v>
      </c>
      <c r="I231" s="152"/>
      <c r="J231" s="152"/>
      <c r="K231" s="151"/>
      <c r="L231" s="151"/>
      <c r="M231" s="151"/>
      <c r="N231" s="152"/>
      <c r="O231" s="140"/>
      <c r="P231" s="139"/>
      <c r="Q231" s="139"/>
      <c r="R231" s="139"/>
    </row>
    <row r="232" spans="1:18" s="3" customFormat="1" ht="78.75" customHeight="1">
      <c r="A232" s="150"/>
      <c r="B232" s="150"/>
      <c r="C232" s="151">
        <v>4370</v>
      </c>
      <c r="D232" s="144" t="s">
        <v>306</v>
      </c>
      <c r="E232" s="152">
        <v>5000</v>
      </c>
      <c r="F232" s="152">
        <v>5000</v>
      </c>
      <c r="G232" s="152"/>
      <c r="H232" s="152">
        <v>5000</v>
      </c>
      <c r="I232" s="152"/>
      <c r="J232" s="152"/>
      <c r="K232" s="151"/>
      <c r="L232" s="151"/>
      <c r="M232" s="151"/>
      <c r="N232" s="152"/>
      <c r="O232" s="140"/>
      <c r="P232" s="139"/>
      <c r="Q232" s="139"/>
      <c r="R232" s="139"/>
    </row>
    <row r="233" spans="1:18" s="3" customFormat="1" ht="30.75" customHeight="1">
      <c r="A233" s="150"/>
      <c r="B233" s="150"/>
      <c r="C233" s="151">
        <v>4410</v>
      </c>
      <c r="D233" s="151" t="s">
        <v>203</v>
      </c>
      <c r="E233" s="152">
        <v>6000</v>
      </c>
      <c r="F233" s="152">
        <v>6000</v>
      </c>
      <c r="G233" s="152"/>
      <c r="H233" s="152">
        <v>6000</v>
      </c>
      <c r="I233" s="152"/>
      <c r="J233" s="152"/>
      <c r="K233" s="151"/>
      <c r="L233" s="151"/>
      <c r="M233" s="151"/>
      <c r="N233" s="152"/>
      <c r="O233" s="140"/>
      <c r="P233" s="139"/>
      <c r="Q233" s="139"/>
      <c r="R233" s="139"/>
    </row>
    <row r="234" spans="1:18" s="3" customFormat="1" ht="22.5" customHeight="1">
      <c r="A234" s="150"/>
      <c r="B234" s="150"/>
      <c r="C234" s="151">
        <v>4430</v>
      </c>
      <c r="D234" s="151" t="s">
        <v>183</v>
      </c>
      <c r="E234" s="152">
        <v>3500</v>
      </c>
      <c r="F234" s="152">
        <v>3500</v>
      </c>
      <c r="G234" s="152"/>
      <c r="H234" s="152">
        <v>3500</v>
      </c>
      <c r="I234" s="152"/>
      <c r="J234" s="152"/>
      <c r="K234" s="151"/>
      <c r="L234" s="151"/>
      <c r="M234" s="151"/>
      <c r="N234" s="152"/>
      <c r="O234" s="140"/>
      <c r="P234" s="139"/>
      <c r="Q234" s="139"/>
      <c r="R234" s="139"/>
    </row>
    <row r="235" spans="1:18" s="3" customFormat="1" ht="41.25" customHeight="1">
      <c r="A235" s="150"/>
      <c r="B235" s="150"/>
      <c r="C235" s="151">
        <v>4440</v>
      </c>
      <c r="D235" s="151" t="s">
        <v>204</v>
      </c>
      <c r="E235" s="152">
        <v>3450</v>
      </c>
      <c r="F235" s="152">
        <v>3450</v>
      </c>
      <c r="G235" s="152"/>
      <c r="H235" s="152">
        <v>3450</v>
      </c>
      <c r="I235" s="152"/>
      <c r="J235" s="152"/>
      <c r="K235" s="151"/>
      <c r="L235" s="151"/>
      <c r="M235" s="151"/>
      <c r="N235" s="152"/>
      <c r="O235" s="140"/>
      <c r="P235" s="139"/>
      <c r="Q235" s="139"/>
      <c r="R235" s="139"/>
    </row>
    <row r="236" spans="1:18" s="3" customFormat="1" ht="43.5" customHeight="1">
      <c r="A236" s="150"/>
      <c r="B236" s="150"/>
      <c r="C236" s="151">
        <v>4700</v>
      </c>
      <c r="D236" s="151" t="s">
        <v>210</v>
      </c>
      <c r="E236" s="152">
        <v>2000</v>
      </c>
      <c r="F236" s="152">
        <v>2000</v>
      </c>
      <c r="G236" s="152"/>
      <c r="H236" s="152">
        <v>2000</v>
      </c>
      <c r="I236" s="152"/>
      <c r="J236" s="152"/>
      <c r="K236" s="151"/>
      <c r="L236" s="151"/>
      <c r="M236" s="151"/>
      <c r="N236" s="152"/>
      <c r="O236" s="140"/>
      <c r="P236" s="139"/>
      <c r="Q236" s="139"/>
      <c r="R236" s="139"/>
    </row>
    <row r="237" spans="1:18" s="3" customFormat="1" ht="31.5" customHeight="1">
      <c r="A237" s="150"/>
      <c r="B237" s="150"/>
      <c r="C237" s="151">
        <v>4480</v>
      </c>
      <c r="D237" s="151" t="s">
        <v>134</v>
      </c>
      <c r="E237" s="152">
        <v>6300</v>
      </c>
      <c r="F237" s="152">
        <v>6300</v>
      </c>
      <c r="G237" s="152"/>
      <c r="H237" s="152">
        <v>6300</v>
      </c>
      <c r="I237" s="152"/>
      <c r="J237" s="152"/>
      <c r="K237" s="151"/>
      <c r="L237" s="151"/>
      <c r="M237" s="151"/>
      <c r="N237" s="152"/>
      <c r="O237" s="152"/>
      <c r="P237" s="139"/>
      <c r="Q237" s="139"/>
      <c r="R237" s="139"/>
    </row>
    <row r="238" spans="1:18" s="3" customFormat="1" ht="30" customHeight="1">
      <c r="A238" s="150"/>
      <c r="B238" s="150"/>
      <c r="C238" s="151">
        <v>6050</v>
      </c>
      <c r="D238" s="151" t="s">
        <v>302</v>
      </c>
      <c r="E238" s="152">
        <v>280175</v>
      </c>
      <c r="F238" s="152"/>
      <c r="G238" s="152"/>
      <c r="H238" s="152"/>
      <c r="I238" s="152"/>
      <c r="J238" s="152"/>
      <c r="K238" s="151"/>
      <c r="L238" s="151"/>
      <c r="M238" s="151"/>
      <c r="N238" s="152">
        <v>280175</v>
      </c>
      <c r="O238" s="152">
        <v>280175</v>
      </c>
      <c r="P238" s="139"/>
      <c r="Q238" s="139"/>
      <c r="R238" s="139"/>
    </row>
    <row r="239" spans="1:18" s="3" customFormat="1" ht="31.5" customHeight="1">
      <c r="A239" s="150"/>
      <c r="B239" s="150"/>
      <c r="C239" s="151">
        <v>6057</v>
      </c>
      <c r="D239" s="151" t="s">
        <v>302</v>
      </c>
      <c r="E239" s="152">
        <v>206650.39</v>
      </c>
      <c r="F239" s="152"/>
      <c r="G239" s="152"/>
      <c r="H239" s="152"/>
      <c r="I239" s="152"/>
      <c r="J239" s="152"/>
      <c r="K239" s="151"/>
      <c r="L239" s="151"/>
      <c r="M239" s="151"/>
      <c r="N239" s="152">
        <v>206650.39</v>
      </c>
      <c r="O239" s="152">
        <v>206650.39</v>
      </c>
      <c r="P239" s="140">
        <v>206650.39</v>
      </c>
      <c r="Q239" s="139"/>
      <c r="R239" s="139"/>
    </row>
    <row r="240" spans="1:18" s="3" customFormat="1" ht="31.5" customHeight="1">
      <c r="A240" s="150"/>
      <c r="B240" s="150"/>
      <c r="C240" s="151">
        <v>6059</v>
      </c>
      <c r="D240" s="151" t="s">
        <v>302</v>
      </c>
      <c r="E240" s="152">
        <v>149257.15</v>
      </c>
      <c r="F240" s="152"/>
      <c r="G240" s="152"/>
      <c r="H240" s="152"/>
      <c r="I240" s="152"/>
      <c r="J240" s="152"/>
      <c r="K240" s="151"/>
      <c r="L240" s="151"/>
      <c r="M240" s="151"/>
      <c r="N240" s="152">
        <v>149257.15</v>
      </c>
      <c r="O240" s="152">
        <v>149257.15</v>
      </c>
      <c r="P240" s="140">
        <v>149257.15</v>
      </c>
      <c r="Q240" s="139"/>
      <c r="R240" s="139"/>
    </row>
    <row r="241" spans="1:18" s="3" customFormat="1" ht="24" customHeight="1">
      <c r="A241" s="150"/>
      <c r="B241" s="150" t="s">
        <v>270</v>
      </c>
      <c r="C241" s="151"/>
      <c r="D241" s="151" t="s">
        <v>271</v>
      </c>
      <c r="E241" s="152">
        <f>E242+E243+E244+E245+E246+E247+E248+E249+E250+E251+E252+E253</f>
        <v>100303</v>
      </c>
      <c r="F241" s="152">
        <f>F242+F243+F244+F245+F246+F247+F248+F249+F250+F251+F252+F253</f>
        <v>100303</v>
      </c>
      <c r="G241" s="152">
        <f>G243+G244+G245+G246</f>
        <v>80870</v>
      </c>
      <c r="H241" s="152">
        <f>H247+H248+H249+H250+H251+H252+H253</f>
        <v>18433</v>
      </c>
      <c r="I241" s="152"/>
      <c r="J241" s="152">
        <f>J242</f>
        <v>1000</v>
      </c>
      <c r="K241" s="151"/>
      <c r="L241" s="151"/>
      <c r="M241" s="151"/>
      <c r="N241" s="152"/>
      <c r="O241" s="140"/>
      <c r="P241" s="139"/>
      <c r="Q241" s="139"/>
      <c r="R241" s="139"/>
    </row>
    <row r="242" spans="1:18" s="3" customFormat="1" ht="39.75" customHeight="1">
      <c r="A242" s="150"/>
      <c r="B242" s="150"/>
      <c r="C242" s="151">
        <v>3020</v>
      </c>
      <c r="D242" s="151" t="s">
        <v>207</v>
      </c>
      <c r="E242" s="152">
        <v>1000</v>
      </c>
      <c r="F242" s="152">
        <v>1000</v>
      </c>
      <c r="G242" s="152"/>
      <c r="H242" s="152"/>
      <c r="I242" s="152"/>
      <c r="J242" s="152">
        <v>1000</v>
      </c>
      <c r="K242" s="151"/>
      <c r="L242" s="151"/>
      <c r="M242" s="151"/>
      <c r="N242" s="152"/>
      <c r="O242" s="140"/>
      <c r="P242" s="139"/>
      <c r="Q242" s="139"/>
      <c r="R242" s="139"/>
    </row>
    <row r="243" spans="1:18" s="3" customFormat="1" ht="30.75" customHeight="1">
      <c r="A243" s="150"/>
      <c r="B243" s="150"/>
      <c r="C243" s="151">
        <v>4010</v>
      </c>
      <c r="D243" s="151" t="s">
        <v>198</v>
      </c>
      <c r="E243" s="152">
        <v>58900</v>
      </c>
      <c r="F243" s="152">
        <v>58900</v>
      </c>
      <c r="G243" s="152">
        <v>58900</v>
      </c>
      <c r="H243" s="152"/>
      <c r="I243" s="152"/>
      <c r="J243" s="152"/>
      <c r="K243" s="151"/>
      <c r="L243" s="151"/>
      <c r="M243" s="151"/>
      <c r="N243" s="152"/>
      <c r="O243" s="140"/>
      <c r="P243" s="139"/>
      <c r="Q243" s="139"/>
      <c r="R243" s="139"/>
    </row>
    <row r="244" spans="1:18" s="3" customFormat="1" ht="29.25" customHeight="1">
      <c r="A244" s="150"/>
      <c r="B244" s="150"/>
      <c r="C244" s="151">
        <v>4040</v>
      </c>
      <c r="D244" s="151" t="s">
        <v>199</v>
      </c>
      <c r="E244" s="152">
        <v>4940</v>
      </c>
      <c r="F244" s="152">
        <v>4940</v>
      </c>
      <c r="G244" s="152">
        <v>4940</v>
      </c>
      <c r="H244" s="152"/>
      <c r="I244" s="152"/>
      <c r="J244" s="152"/>
      <c r="K244" s="151"/>
      <c r="L244" s="151"/>
      <c r="M244" s="151"/>
      <c r="N244" s="152"/>
      <c r="O244" s="140"/>
      <c r="P244" s="139"/>
      <c r="Q244" s="139"/>
      <c r="R244" s="139"/>
    </row>
    <row r="245" spans="1:18" s="3" customFormat="1" ht="27.75" customHeight="1">
      <c r="A245" s="150"/>
      <c r="B245" s="150"/>
      <c r="C245" s="151">
        <v>4110</v>
      </c>
      <c r="D245" s="151" t="s">
        <v>259</v>
      </c>
      <c r="E245" s="152">
        <v>15500</v>
      </c>
      <c r="F245" s="152">
        <v>15500</v>
      </c>
      <c r="G245" s="152">
        <v>15500</v>
      </c>
      <c r="H245" s="152"/>
      <c r="I245" s="152"/>
      <c r="J245" s="152"/>
      <c r="K245" s="151"/>
      <c r="L245" s="151"/>
      <c r="M245" s="151"/>
      <c r="N245" s="152"/>
      <c r="O245" s="140"/>
      <c r="P245" s="139"/>
      <c r="Q245" s="139"/>
      <c r="R245" s="139"/>
    </row>
    <row r="246" spans="1:18" s="3" customFormat="1" ht="27.75" customHeight="1">
      <c r="A246" s="150"/>
      <c r="B246" s="150"/>
      <c r="C246" s="151">
        <v>4120</v>
      </c>
      <c r="D246" s="151" t="s">
        <v>201</v>
      </c>
      <c r="E246" s="152">
        <v>1530</v>
      </c>
      <c r="F246" s="152">
        <v>1530</v>
      </c>
      <c r="G246" s="152">
        <v>1530</v>
      </c>
      <c r="H246" s="152"/>
      <c r="I246" s="152"/>
      <c r="J246" s="152"/>
      <c r="K246" s="151"/>
      <c r="L246" s="151"/>
      <c r="M246" s="151"/>
      <c r="N246" s="152"/>
      <c r="O246" s="140"/>
      <c r="P246" s="139"/>
      <c r="Q246" s="139"/>
      <c r="R246" s="139"/>
    </row>
    <row r="247" spans="1:18" s="3" customFormat="1" ht="30.75" customHeight="1">
      <c r="A247" s="150"/>
      <c r="B247" s="150"/>
      <c r="C247" s="151">
        <v>4210</v>
      </c>
      <c r="D247" s="151" t="s">
        <v>202</v>
      </c>
      <c r="E247" s="152">
        <v>2200</v>
      </c>
      <c r="F247" s="152">
        <v>2200</v>
      </c>
      <c r="G247" s="152"/>
      <c r="H247" s="152">
        <v>2200</v>
      </c>
      <c r="I247" s="152"/>
      <c r="J247" s="152"/>
      <c r="K247" s="151"/>
      <c r="L247" s="151"/>
      <c r="M247" s="151"/>
      <c r="N247" s="152"/>
      <c r="O247" s="140"/>
      <c r="P247" s="139"/>
      <c r="Q247" s="139"/>
      <c r="R247" s="139"/>
    </row>
    <row r="248" spans="1:18" s="3" customFormat="1" ht="43.5" customHeight="1">
      <c r="A248" s="150"/>
      <c r="B248" s="150"/>
      <c r="C248" s="151">
        <v>4240</v>
      </c>
      <c r="D248" s="151" t="s">
        <v>232</v>
      </c>
      <c r="E248" s="152">
        <v>8000</v>
      </c>
      <c r="F248" s="152">
        <v>8000</v>
      </c>
      <c r="G248" s="152"/>
      <c r="H248" s="152">
        <v>8000</v>
      </c>
      <c r="I248" s="152"/>
      <c r="J248" s="152"/>
      <c r="K248" s="151"/>
      <c r="L248" s="151"/>
      <c r="M248" s="151"/>
      <c r="N248" s="152"/>
      <c r="O248" s="140"/>
      <c r="P248" s="139"/>
      <c r="Q248" s="139"/>
      <c r="R248" s="139"/>
    </row>
    <row r="249" spans="1:18" s="3" customFormat="1" ht="19.5" customHeight="1">
      <c r="A249" s="150"/>
      <c r="B249" s="150"/>
      <c r="C249" s="151">
        <v>4260</v>
      </c>
      <c r="D249" s="151" t="s">
        <v>209</v>
      </c>
      <c r="E249" s="152">
        <v>2600</v>
      </c>
      <c r="F249" s="152">
        <v>2600</v>
      </c>
      <c r="G249" s="152"/>
      <c r="H249" s="152">
        <v>2600</v>
      </c>
      <c r="I249" s="152"/>
      <c r="J249" s="152"/>
      <c r="K249" s="151"/>
      <c r="L249" s="151"/>
      <c r="M249" s="151"/>
      <c r="N249" s="152"/>
      <c r="O249" s="140"/>
      <c r="P249" s="139"/>
      <c r="Q249" s="139"/>
      <c r="R249" s="139"/>
    </row>
    <row r="250" spans="1:18" s="3" customFormat="1" ht="22.5" customHeight="1">
      <c r="A250" s="150"/>
      <c r="B250" s="150"/>
      <c r="C250" s="151">
        <v>4300</v>
      </c>
      <c r="D250" s="146" t="s">
        <v>193</v>
      </c>
      <c r="E250" s="152">
        <v>2000</v>
      </c>
      <c r="F250" s="152">
        <v>2000</v>
      </c>
      <c r="G250" s="152"/>
      <c r="H250" s="152">
        <v>2000</v>
      </c>
      <c r="I250" s="152"/>
      <c r="J250" s="152"/>
      <c r="K250" s="151"/>
      <c r="L250" s="151"/>
      <c r="M250" s="151"/>
      <c r="N250" s="152"/>
      <c r="O250" s="140"/>
      <c r="P250" s="139"/>
      <c r="Q250" s="139"/>
      <c r="R250" s="139"/>
    </row>
    <row r="251" spans="1:18" s="3" customFormat="1" ht="79.5" customHeight="1">
      <c r="A251" s="150"/>
      <c r="B251" s="150"/>
      <c r="C251" s="151">
        <v>4370</v>
      </c>
      <c r="D251" s="144" t="s">
        <v>306</v>
      </c>
      <c r="E251" s="152">
        <v>1100</v>
      </c>
      <c r="F251" s="152">
        <v>1100</v>
      </c>
      <c r="G251" s="152"/>
      <c r="H251" s="152">
        <v>1100</v>
      </c>
      <c r="I251" s="152"/>
      <c r="J251" s="152"/>
      <c r="K251" s="151"/>
      <c r="L251" s="151"/>
      <c r="M251" s="151"/>
      <c r="N251" s="152"/>
      <c r="O251" s="140"/>
      <c r="P251" s="139"/>
      <c r="Q251" s="139"/>
      <c r="R251" s="139"/>
    </row>
    <row r="252" spans="1:18" s="3" customFormat="1" ht="30.75" customHeight="1">
      <c r="A252" s="150"/>
      <c r="B252" s="150"/>
      <c r="C252" s="151">
        <v>4410</v>
      </c>
      <c r="D252" s="151" t="s">
        <v>203</v>
      </c>
      <c r="E252" s="152">
        <v>1000</v>
      </c>
      <c r="F252" s="152">
        <v>1000</v>
      </c>
      <c r="G252" s="152"/>
      <c r="H252" s="152">
        <v>1000</v>
      </c>
      <c r="I252" s="152"/>
      <c r="J252" s="152"/>
      <c r="K252" s="151"/>
      <c r="L252" s="151"/>
      <c r="M252" s="151"/>
      <c r="N252" s="152"/>
      <c r="O252" s="140"/>
      <c r="P252" s="139"/>
      <c r="Q252" s="139"/>
      <c r="R252" s="139"/>
    </row>
    <row r="253" spans="1:18" s="3" customFormat="1" ht="48" customHeight="1">
      <c r="A253" s="150"/>
      <c r="B253" s="150"/>
      <c r="C253" s="151">
        <v>4440</v>
      </c>
      <c r="D253" s="151" t="s">
        <v>204</v>
      </c>
      <c r="E253" s="152">
        <v>1533</v>
      </c>
      <c r="F253" s="152">
        <v>1533</v>
      </c>
      <c r="G253" s="152"/>
      <c r="H253" s="152">
        <v>1533</v>
      </c>
      <c r="I253" s="152"/>
      <c r="J253" s="152"/>
      <c r="K253" s="151"/>
      <c r="L253" s="151"/>
      <c r="M253" s="151"/>
      <c r="N253" s="152"/>
      <c r="O253" s="140"/>
      <c r="P253" s="139"/>
      <c r="Q253" s="139"/>
      <c r="R253" s="139"/>
    </row>
    <row r="254" spans="1:18" s="3" customFormat="1" ht="30.75" customHeight="1">
      <c r="A254" s="153" t="s">
        <v>272</v>
      </c>
      <c r="B254" s="153"/>
      <c r="C254" s="154"/>
      <c r="D254" s="154" t="s">
        <v>173</v>
      </c>
      <c r="E254" s="155">
        <f>E255</f>
        <v>170000</v>
      </c>
      <c r="F254" s="155">
        <f>F255</f>
        <v>145000</v>
      </c>
      <c r="G254" s="155">
        <f>G255</f>
        <v>49890</v>
      </c>
      <c r="H254" s="155">
        <f>H255</f>
        <v>94110</v>
      </c>
      <c r="I254" s="155"/>
      <c r="J254" s="155">
        <f>J255</f>
        <v>1000</v>
      </c>
      <c r="K254" s="155"/>
      <c r="L254" s="155"/>
      <c r="M254" s="155">
        <f>M255</f>
        <v>0</v>
      </c>
      <c r="N254" s="155">
        <f>N255</f>
        <v>25000</v>
      </c>
      <c r="O254" s="155">
        <f>O255</f>
        <v>25000</v>
      </c>
      <c r="P254" s="142"/>
      <c r="Q254" s="142"/>
      <c r="R254" s="142"/>
    </row>
    <row r="255" spans="1:18" s="3" customFormat="1" ht="26.25" customHeight="1">
      <c r="A255" s="150"/>
      <c r="B255" s="150" t="s">
        <v>273</v>
      </c>
      <c r="C255" s="151"/>
      <c r="D255" s="151" t="s">
        <v>174</v>
      </c>
      <c r="E255" s="152">
        <f>E256+E257+E258+E259+E260+E261+E262+E263+E264+E265+E266+E267+E268+E269</f>
        <v>170000</v>
      </c>
      <c r="F255" s="152">
        <f>F256+F257+F258+F259+F260+F261+F262+F263+F264+F265+F266+F267+F268</f>
        <v>145000</v>
      </c>
      <c r="G255" s="152">
        <f>G257+G258+G259+G260+G261</f>
        <v>49890</v>
      </c>
      <c r="H255" s="152">
        <f>H261+H262+H263+H264+H265+H266+H267+H268</f>
        <v>94110</v>
      </c>
      <c r="I255" s="152"/>
      <c r="J255" s="152">
        <f>J256</f>
        <v>1000</v>
      </c>
      <c r="K255" s="152"/>
      <c r="L255" s="152"/>
      <c r="M255" s="152"/>
      <c r="N255" s="152">
        <f>N269</f>
        <v>25000</v>
      </c>
      <c r="O255" s="152">
        <f>O269</f>
        <v>25000</v>
      </c>
      <c r="P255" s="139"/>
      <c r="Q255" s="139"/>
      <c r="R255" s="139"/>
    </row>
    <row r="256" spans="1:18" s="3" customFormat="1" ht="42.75" customHeight="1">
      <c r="A256" s="150"/>
      <c r="B256" s="150"/>
      <c r="C256" s="151">
        <v>3020</v>
      </c>
      <c r="D256" s="151" t="s">
        <v>207</v>
      </c>
      <c r="E256" s="152">
        <v>1000</v>
      </c>
      <c r="F256" s="152">
        <v>1000</v>
      </c>
      <c r="G256" s="152"/>
      <c r="H256" s="152"/>
      <c r="I256" s="152"/>
      <c r="J256" s="152">
        <v>1000</v>
      </c>
      <c r="K256" s="151"/>
      <c r="L256" s="151"/>
      <c r="M256" s="151"/>
      <c r="N256" s="152"/>
      <c r="O256" s="140"/>
      <c r="P256" s="139"/>
      <c r="Q256" s="139"/>
      <c r="R256" s="139"/>
    </row>
    <row r="257" spans="1:18" s="3" customFormat="1" ht="39.75" customHeight="1">
      <c r="A257" s="150"/>
      <c r="B257" s="150"/>
      <c r="C257" s="151">
        <v>4010</v>
      </c>
      <c r="D257" s="151" t="s">
        <v>198</v>
      </c>
      <c r="E257" s="152">
        <v>29800</v>
      </c>
      <c r="F257" s="152">
        <v>29800</v>
      </c>
      <c r="G257" s="152">
        <v>29800</v>
      </c>
      <c r="H257" s="152"/>
      <c r="I257" s="152"/>
      <c r="J257" s="152"/>
      <c r="K257" s="151"/>
      <c r="L257" s="151"/>
      <c r="M257" s="151"/>
      <c r="N257" s="152"/>
      <c r="O257" s="140"/>
      <c r="P257" s="139"/>
      <c r="Q257" s="139"/>
      <c r="R257" s="139"/>
    </row>
    <row r="258" spans="1:18" s="3" customFormat="1" ht="39" customHeight="1">
      <c r="A258" s="150"/>
      <c r="B258" s="150"/>
      <c r="C258" s="151">
        <v>4040</v>
      </c>
      <c r="D258" s="151" t="s">
        <v>199</v>
      </c>
      <c r="E258" s="152">
        <v>2500</v>
      </c>
      <c r="F258" s="152">
        <v>2500</v>
      </c>
      <c r="G258" s="152">
        <v>2500</v>
      </c>
      <c r="H258" s="152"/>
      <c r="I258" s="152"/>
      <c r="J258" s="152"/>
      <c r="K258" s="151"/>
      <c r="L258" s="151"/>
      <c r="M258" s="151"/>
      <c r="N258" s="152"/>
      <c r="O258" s="140"/>
      <c r="P258" s="139"/>
      <c r="Q258" s="139"/>
      <c r="R258" s="139"/>
    </row>
    <row r="259" spans="1:18" s="3" customFormat="1" ht="41.25" customHeight="1">
      <c r="A259" s="150"/>
      <c r="B259" s="150"/>
      <c r="C259" s="151">
        <v>4110</v>
      </c>
      <c r="D259" s="151" t="s">
        <v>200</v>
      </c>
      <c r="E259" s="152">
        <v>16800</v>
      </c>
      <c r="F259" s="152">
        <v>16800</v>
      </c>
      <c r="G259" s="152">
        <v>16800</v>
      </c>
      <c r="H259" s="152"/>
      <c r="I259" s="152"/>
      <c r="J259" s="152"/>
      <c r="K259" s="151"/>
      <c r="L259" s="151"/>
      <c r="M259" s="151"/>
      <c r="N259" s="152"/>
      <c r="O259" s="140"/>
      <c r="P259" s="139"/>
      <c r="Q259" s="139"/>
      <c r="R259" s="139"/>
    </row>
    <row r="260" spans="1:18" s="3" customFormat="1" ht="32.25" customHeight="1">
      <c r="A260" s="150"/>
      <c r="B260" s="150"/>
      <c r="C260" s="151">
        <v>4120</v>
      </c>
      <c r="D260" s="151" t="s">
        <v>201</v>
      </c>
      <c r="E260" s="152">
        <v>790</v>
      </c>
      <c r="F260" s="152">
        <v>790</v>
      </c>
      <c r="G260" s="152">
        <v>790</v>
      </c>
      <c r="H260" s="152"/>
      <c r="I260" s="152"/>
      <c r="J260" s="152"/>
      <c r="K260" s="151"/>
      <c r="L260" s="151"/>
      <c r="M260" s="151"/>
      <c r="N260" s="152"/>
      <c r="O260" s="140"/>
      <c r="P260" s="139"/>
      <c r="Q260" s="139"/>
      <c r="R260" s="139"/>
    </row>
    <row r="261" spans="1:18" s="3" customFormat="1" ht="24">
      <c r="A261" s="150"/>
      <c r="B261" s="150"/>
      <c r="C261" s="151">
        <v>4210</v>
      </c>
      <c r="D261" s="151" t="s">
        <v>367</v>
      </c>
      <c r="E261" s="152">
        <v>47460</v>
      </c>
      <c r="F261" s="152">
        <v>47460</v>
      </c>
      <c r="G261" s="152"/>
      <c r="H261" s="152">
        <v>47460</v>
      </c>
      <c r="I261" s="152"/>
      <c r="J261" s="152"/>
      <c r="K261" s="151"/>
      <c r="L261" s="151"/>
      <c r="M261" s="151"/>
      <c r="N261" s="152"/>
      <c r="O261" s="140"/>
      <c r="P261" s="139"/>
      <c r="Q261" s="139"/>
      <c r="R261" s="139"/>
    </row>
    <row r="262" spans="1:18" s="3" customFormat="1" ht="24" customHeight="1">
      <c r="A262" s="150"/>
      <c r="B262" s="150"/>
      <c r="C262" s="151">
        <v>4260</v>
      </c>
      <c r="D262" s="151" t="s">
        <v>209</v>
      </c>
      <c r="E262" s="152">
        <v>20000</v>
      </c>
      <c r="F262" s="152">
        <v>20000</v>
      </c>
      <c r="G262" s="152"/>
      <c r="H262" s="152">
        <v>20000</v>
      </c>
      <c r="I262" s="152"/>
      <c r="J262" s="152"/>
      <c r="K262" s="151"/>
      <c r="L262" s="151"/>
      <c r="M262" s="151"/>
      <c r="N262" s="152"/>
      <c r="O262" s="140"/>
      <c r="P262" s="139"/>
      <c r="Q262" s="139"/>
      <c r="R262" s="139"/>
    </row>
    <row r="263" spans="1:18" s="3" customFormat="1" ht="30" customHeight="1">
      <c r="A263" s="150"/>
      <c r="B263" s="150"/>
      <c r="C263" s="151">
        <v>4270</v>
      </c>
      <c r="D263" s="151" t="s">
        <v>349</v>
      </c>
      <c r="E263" s="152">
        <v>5000</v>
      </c>
      <c r="F263" s="152">
        <v>5000</v>
      </c>
      <c r="G263" s="152"/>
      <c r="H263" s="152">
        <v>5000</v>
      </c>
      <c r="I263" s="152"/>
      <c r="J263" s="152"/>
      <c r="K263" s="151"/>
      <c r="L263" s="151"/>
      <c r="M263" s="151"/>
      <c r="N263" s="152"/>
      <c r="O263" s="140"/>
      <c r="P263" s="139"/>
      <c r="Q263" s="139"/>
      <c r="R263" s="139"/>
    </row>
    <row r="264" spans="1:18" s="3" customFormat="1" ht="29.25" customHeight="1">
      <c r="A264" s="150"/>
      <c r="B264" s="150"/>
      <c r="C264" s="151">
        <v>4300</v>
      </c>
      <c r="D264" s="151" t="s">
        <v>193</v>
      </c>
      <c r="E264" s="152">
        <v>14000</v>
      </c>
      <c r="F264" s="152">
        <v>14000</v>
      </c>
      <c r="G264" s="152"/>
      <c r="H264" s="152">
        <v>14000</v>
      </c>
      <c r="I264" s="152"/>
      <c r="J264" s="152"/>
      <c r="K264" s="151"/>
      <c r="L264" s="151"/>
      <c r="M264" s="151"/>
      <c r="N264" s="152"/>
      <c r="O264" s="140"/>
      <c r="P264" s="139"/>
      <c r="Q264" s="139"/>
      <c r="R264" s="139"/>
    </row>
    <row r="265" spans="1:18" s="3" customFormat="1" ht="66" customHeight="1">
      <c r="A265" s="150"/>
      <c r="B265" s="150"/>
      <c r="C265" s="151">
        <v>4360</v>
      </c>
      <c r="D265" s="146" t="s">
        <v>375</v>
      </c>
      <c r="E265" s="152">
        <v>1500</v>
      </c>
      <c r="F265" s="152">
        <v>1500</v>
      </c>
      <c r="G265" s="152"/>
      <c r="H265" s="152">
        <v>1500</v>
      </c>
      <c r="I265" s="152"/>
      <c r="J265" s="152"/>
      <c r="K265" s="151"/>
      <c r="L265" s="151"/>
      <c r="M265" s="151"/>
      <c r="N265" s="152"/>
      <c r="O265" s="140"/>
      <c r="P265" s="139"/>
      <c r="Q265" s="139"/>
      <c r="R265" s="139"/>
    </row>
    <row r="266" spans="1:18" s="3" customFormat="1" ht="27.75" customHeight="1">
      <c r="A266" s="150"/>
      <c r="B266" s="150"/>
      <c r="C266" s="151">
        <v>4410</v>
      </c>
      <c r="D266" s="145" t="s">
        <v>203</v>
      </c>
      <c r="E266" s="152">
        <v>2500</v>
      </c>
      <c r="F266" s="152">
        <v>2500</v>
      </c>
      <c r="G266" s="152"/>
      <c r="H266" s="152">
        <v>2500</v>
      </c>
      <c r="I266" s="152"/>
      <c r="J266" s="152"/>
      <c r="K266" s="151"/>
      <c r="L266" s="151"/>
      <c r="M266" s="151"/>
      <c r="N266" s="152"/>
      <c r="O266" s="140"/>
      <c r="P266" s="139"/>
      <c r="Q266" s="139"/>
      <c r="R266" s="139"/>
    </row>
    <row r="267" spans="1:18" s="3" customFormat="1" ht="27.75" customHeight="1">
      <c r="A267" s="150"/>
      <c r="B267" s="150"/>
      <c r="C267" s="151">
        <v>4430</v>
      </c>
      <c r="D267" s="151" t="s">
        <v>183</v>
      </c>
      <c r="E267" s="152">
        <v>2500</v>
      </c>
      <c r="F267" s="152">
        <v>2500</v>
      </c>
      <c r="G267" s="152"/>
      <c r="H267" s="152">
        <v>2500</v>
      </c>
      <c r="I267" s="152"/>
      <c r="J267" s="152"/>
      <c r="K267" s="151"/>
      <c r="L267" s="151"/>
      <c r="M267" s="151"/>
      <c r="N267" s="152"/>
      <c r="O267" s="140"/>
      <c r="P267" s="139"/>
      <c r="Q267" s="139"/>
      <c r="R267" s="139"/>
    </row>
    <row r="268" spans="1:18" s="3" customFormat="1" ht="46.5" customHeight="1">
      <c r="A268" s="150"/>
      <c r="B268" s="150"/>
      <c r="C268" s="151">
        <v>4440</v>
      </c>
      <c r="D268" s="151" t="s">
        <v>204</v>
      </c>
      <c r="E268" s="152">
        <v>1150</v>
      </c>
      <c r="F268" s="152">
        <v>1150</v>
      </c>
      <c r="G268" s="152"/>
      <c r="H268" s="152">
        <v>1150</v>
      </c>
      <c r="I268" s="152"/>
      <c r="J268" s="152"/>
      <c r="K268" s="151"/>
      <c r="L268" s="151"/>
      <c r="M268" s="151"/>
      <c r="N268" s="152"/>
      <c r="O268" s="140"/>
      <c r="P268" s="139"/>
      <c r="Q268" s="139"/>
      <c r="R268" s="139"/>
    </row>
    <row r="269" spans="1:18" s="3" customFormat="1" ht="46.5" customHeight="1">
      <c r="A269" s="160"/>
      <c r="B269" s="160"/>
      <c r="C269" s="146">
        <v>6050</v>
      </c>
      <c r="D269" s="146" t="s">
        <v>302</v>
      </c>
      <c r="E269" s="161">
        <v>25000</v>
      </c>
      <c r="F269" s="161"/>
      <c r="G269" s="161"/>
      <c r="H269" s="161"/>
      <c r="I269" s="161"/>
      <c r="J269" s="161"/>
      <c r="K269" s="146"/>
      <c r="L269" s="146"/>
      <c r="M269" s="146"/>
      <c r="N269" s="161">
        <v>25000</v>
      </c>
      <c r="O269" s="174">
        <v>25000</v>
      </c>
      <c r="P269" s="145"/>
      <c r="Q269" s="145"/>
      <c r="R269" s="145"/>
    </row>
    <row r="270" spans="1:18" ht="24" customHeight="1">
      <c r="A270" s="202" t="s">
        <v>8</v>
      </c>
      <c r="B270" s="202"/>
      <c r="C270" s="202"/>
      <c r="D270" s="202"/>
      <c r="E270" s="169">
        <f>+E9+E14+E20+E23+E27+E69+E72+E86+E89+E92+E144+E153+E199+E203+E206+E218+E254</f>
        <v>10249955.6</v>
      </c>
      <c r="F270" s="169">
        <f>F254+F218+F206+F203+F199+F153+F144+F92+F89+F86+F72+F69+F27+F23+F20+F14+F9</f>
        <v>8960741.059999999</v>
      </c>
      <c r="G270" s="169">
        <f>G23+G27+G69+G72+G92+G144+G153+G218+G254</f>
        <v>4524369.45</v>
      </c>
      <c r="H270" s="169">
        <f>H9+H14+H20+H23+H27+H72+H89+H92+H144+H153+H199+H203+H206+H218+H254</f>
        <v>1966851.6099999999</v>
      </c>
      <c r="I270" s="169">
        <f>I218+I9</f>
        <v>34000</v>
      </c>
      <c r="J270" s="169">
        <f>J27+J72+J92+J153+J203+J218+J254</f>
        <v>2015520</v>
      </c>
      <c r="K270" s="169">
        <f>K199</f>
        <v>120000</v>
      </c>
      <c r="L270" s="169"/>
      <c r="M270" s="169">
        <f>M86</f>
        <v>300000</v>
      </c>
      <c r="N270" s="169">
        <f>N14++N27+N206+N218+N254</f>
        <v>1289214.54</v>
      </c>
      <c r="O270" s="169">
        <f>O14+O27+O206+O218+O254</f>
        <v>1289214.54</v>
      </c>
      <c r="P270" s="169">
        <f>P218+P206</f>
        <v>370907.54000000004</v>
      </c>
      <c r="Q270" s="169"/>
      <c r="R270" s="169"/>
    </row>
    <row r="271" spans="1:18" ht="24" customHeight="1">
      <c r="A271" s="170"/>
      <c r="B271" s="171"/>
      <c r="C271" s="171"/>
      <c r="D271" s="171"/>
      <c r="E271" s="171"/>
      <c r="F271" s="171"/>
      <c r="G271" s="171"/>
      <c r="H271" s="171"/>
      <c r="I271" s="171"/>
      <c r="J271" s="171"/>
      <c r="K271" s="171"/>
      <c r="L271" s="171"/>
      <c r="M271" s="171"/>
      <c r="N271" s="171"/>
      <c r="O271" s="171"/>
      <c r="P271" s="171"/>
      <c r="Q271" s="170"/>
      <c r="R271" s="170"/>
    </row>
    <row r="272" spans="1:11" ht="12.75">
      <c r="A272" s="62" t="s">
        <v>85</v>
      </c>
      <c r="B272" s="62"/>
      <c r="C272" s="62"/>
      <c r="D272" s="62"/>
      <c r="E272" s="63"/>
      <c r="K272" s="102"/>
    </row>
    <row r="273" spans="2:5" ht="12.75">
      <c r="B273" s="10"/>
      <c r="C273" s="10"/>
      <c r="D273" s="10"/>
      <c r="E273" s="10"/>
    </row>
    <row r="274" spans="2:6" ht="12.75">
      <c r="B274" s="10"/>
      <c r="C274" s="10"/>
      <c r="D274" s="10"/>
      <c r="E274" s="10"/>
      <c r="F274" s="102"/>
    </row>
    <row r="275" spans="2:5" ht="12.75">
      <c r="B275" s="10"/>
      <c r="C275" s="10"/>
      <c r="D275" s="10"/>
      <c r="E275" s="10"/>
    </row>
    <row r="276" spans="2:5" ht="12.75">
      <c r="B276" s="10"/>
      <c r="C276" s="10"/>
      <c r="D276" s="10"/>
      <c r="E276" s="10"/>
    </row>
    <row r="277" spans="2:5" ht="12.75">
      <c r="B277" s="10"/>
      <c r="C277" s="10"/>
      <c r="D277" s="10"/>
      <c r="E277" s="10"/>
    </row>
    <row r="278" spans="2:5" ht="12.75">
      <c r="B278" s="10"/>
      <c r="C278" s="10"/>
      <c r="D278" s="10"/>
      <c r="E278" s="10"/>
    </row>
    <row r="279" spans="2:5" ht="12.75">
      <c r="B279" s="10"/>
      <c r="C279" s="10"/>
      <c r="D279" s="10"/>
      <c r="E279" s="10"/>
    </row>
    <row r="280" spans="2:5" ht="12.75">
      <c r="B280" s="10"/>
      <c r="C280" s="10"/>
      <c r="D280" s="10"/>
      <c r="E280" s="10"/>
    </row>
    <row r="282" ht="12.75">
      <c r="F282" s="102"/>
    </row>
  </sheetData>
  <sheetProtection/>
  <mergeCells count="22">
    <mergeCell ref="R6:R7"/>
    <mergeCell ref="C4:C7"/>
    <mergeCell ref="D4:D7"/>
    <mergeCell ref="E4:E7"/>
    <mergeCell ref="F5:F7"/>
    <mergeCell ref="O5:R5"/>
    <mergeCell ref="F4:R4"/>
    <mergeCell ref="Q6:Q7"/>
    <mergeCell ref="O6:O7"/>
    <mergeCell ref="K6:K7"/>
    <mergeCell ref="A270:D270"/>
    <mergeCell ref="J6:J7"/>
    <mergeCell ref="I6:I7"/>
    <mergeCell ref="G5:M5"/>
    <mergeCell ref="G6:H6"/>
    <mergeCell ref="M1:N1"/>
    <mergeCell ref="M6:M7"/>
    <mergeCell ref="L6:L7"/>
    <mergeCell ref="A2:I2"/>
    <mergeCell ref="A4:A7"/>
    <mergeCell ref="B4:B7"/>
    <mergeCell ref="N5:N7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8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showGridLines="0" zoomScalePageLayoutView="0" workbookViewId="0" topLeftCell="A1">
      <selection activeCell="B1" sqref="B1"/>
    </sheetView>
  </sheetViews>
  <sheetFormatPr defaultColWidth="9.00390625" defaultRowHeight="12.75"/>
  <cols>
    <col min="1" max="1" width="4.75390625" style="10" bestFit="1" customWidth="1"/>
    <col min="2" max="2" width="40.125" style="10" bestFit="1" customWidth="1"/>
    <col min="3" max="3" width="14.00390625" style="10" customWidth="1"/>
    <col min="4" max="4" width="17.125" style="10" customWidth="1"/>
    <col min="5" max="16384" width="9.125" style="10" customWidth="1"/>
  </cols>
  <sheetData>
    <row r="1" ht="73.5" customHeight="1">
      <c r="D1" s="16" t="s">
        <v>379</v>
      </c>
    </row>
    <row r="2" spans="1:7" ht="45.75" customHeight="1">
      <c r="A2" s="217" t="s">
        <v>380</v>
      </c>
      <c r="B2" s="218"/>
      <c r="C2" s="218"/>
      <c r="D2" s="218"/>
      <c r="E2" s="17"/>
      <c r="F2" s="17"/>
      <c r="G2" s="18"/>
    </row>
    <row r="3" ht="9.75" customHeight="1">
      <c r="D3" s="2" t="s">
        <v>0</v>
      </c>
    </row>
    <row r="4" spans="1:4" ht="64.5" customHeight="1">
      <c r="A4" s="19" t="s">
        <v>16</v>
      </c>
      <c r="B4" s="19" t="s">
        <v>17</v>
      </c>
      <c r="C4" s="20" t="s">
        <v>18</v>
      </c>
      <c r="D4" s="88" t="s">
        <v>310</v>
      </c>
    </row>
    <row r="5" spans="1:4" s="22" customFormat="1" ht="10.5" customHeight="1">
      <c r="A5" s="21">
        <v>1</v>
      </c>
      <c r="B5" s="21">
        <v>2</v>
      </c>
      <c r="C5" s="21">
        <v>3</v>
      </c>
      <c r="D5" s="89">
        <v>4</v>
      </c>
    </row>
    <row r="6" spans="1:4" ht="18.75" customHeight="1">
      <c r="A6" s="219" t="s">
        <v>19</v>
      </c>
      <c r="B6" s="219"/>
      <c r="C6" s="23"/>
      <c r="D6" s="90">
        <f>D7+D8+D9</f>
        <v>879550.89</v>
      </c>
    </row>
    <row r="7" spans="1:4" ht="18.75" customHeight="1">
      <c r="A7" s="25" t="s">
        <v>20</v>
      </c>
      <c r="B7" s="26" t="s">
        <v>21</v>
      </c>
      <c r="C7" s="25" t="s">
        <v>22</v>
      </c>
      <c r="D7" s="91">
        <v>577069.5</v>
      </c>
    </row>
    <row r="8" spans="1:4" ht="18.75" customHeight="1">
      <c r="A8" s="27" t="s">
        <v>23</v>
      </c>
      <c r="B8" s="28" t="s">
        <v>24</v>
      </c>
      <c r="C8" s="27" t="s">
        <v>22</v>
      </c>
      <c r="D8" s="92">
        <v>95831</v>
      </c>
    </row>
    <row r="9" spans="1:4" ht="51">
      <c r="A9" s="27" t="s">
        <v>25</v>
      </c>
      <c r="B9" s="29" t="s">
        <v>26</v>
      </c>
      <c r="C9" s="27" t="s">
        <v>27</v>
      </c>
      <c r="D9" s="92">
        <v>206650.39</v>
      </c>
    </row>
    <row r="10" spans="1:4" ht="18.75" customHeight="1">
      <c r="A10" s="27" t="s">
        <v>28</v>
      </c>
      <c r="B10" s="28" t="s">
        <v>29</v>
      </c>
      <c r="C10" s="27" t="s">
        <v>30</v>
      </c>
      <c r="D10" s="92"/>
    </row>
    <row r="11" spans="1:4" ht="18.75" customHeight="1">
      <c r="A11" s="27" t="s">
        <v>31</v>
      </c>
      <c r="B11" s="28" t="s">
        <v>32</v>
      </c>
      <c r="C11" s="27" t="s">
        <v>33</v>
      </c>
      <c r="D11" s="92"/>
    </row>
    <row r="12" spans="1:4" ht="18.75" customHeight="1">
      <c r="A12" s="27" t="s">
        <v>34</v>
      </c>
      <c r="B12" s="28" t="s">
        <v>35</v>
      </c>
      <c r="C12" s="27" t="s">
        <v>36</v>
      </c>
      <c r="D12" s="92"/>
    </row>
    <row r="13" spans="1:4" ht="18.75" customHeight="1">
      <c r="A13" s="27" t="s">
        <v>37</v>
      </c>
      <c r="B13" s="28" t="s">
        <v>38</v>
      </c>
      <c r="C13" s="27" t="s">
        <v>39</v>
      </c>
      <c r="D13" s="92"/>
    </row>
    <row r="14" spans="1:4" ht="18.75" customHeight="1">
      <c r="A14" s="27">
        <v>8</v>
      </c>
      <c r="B14" s="129" t="s">
        <v>368</v>
      </c>
      <c r="C14" s="31" t="s">
        <v>40</v>
      </c>
      <c r="D14" s="93"/>
    </row>
    <row r="15" spans="1:4" ht="18.75" customHeight="1">
      <c r="A15" s="71" t="s">
        <v>114</v>
      </c>
      <c r="B15" s="72" t="s">
        <v>112</v>
      </c>
      <c r="C15" s="73" t="s">
        <v>113</v>
      </c>
      <c r="D15" s="94"/>
    </row>
    <row r="16" spans="1:4" ht="18.75" customHeight="1">
      <c r="A16" s="219" t="s">
        <v>41</v>
      </c>
      <c r="B16" s="219"/>
      <c r="C16" s="23"/>
      <c r="D16" s="90">
        <f>D17+D18+D19</f>
        <v>810005.29</v>
      </c>
    </row>
    <row r="17" spans="1:4" ht="18.75" customHeight="1">
      <c r="A17" s="25" t="s">
        <v>20</v>
      </c>
      <c r="B17" s="26" t="s">
        <v>42</v>
      </c>
      <c r="C17" s="25" t="s">
        <v>43</v>
      </c>
      <c r="D17" s="91">
        <v>123000</v>
      </c>
    </row>
    <row r="18" spans="1:4" ht="18.75" customHeight="1">
      <c r="A18" s="27" t="s">
        <v>23</v>
      </c>
      <c r="B18" s="28" t="s">
        <v>44</v>
      </c>
      <c r="C18" s="27" t="s">
        <v>43</v>
      </c>
      <c r="D18" s="92">
        <v>110000</v>
      </c>
    </row>
    <row r="19" spans="1:4" ht="38.25">
      <c r="A19" s="27" t="s">
        <v>25</v>
      </c>
      <c r="B19" s="29" t="s">
        <v>45</v>
      </c>
      <c r="C19" s="27" t="s">
        <v>46</v>
      </c>
      <c r="D19" s="92">
        <v>577005.29</v>
      </c>
    </row>
    <row r="20" spans="1:4" ht="18.75" customHeight="1">
      <c r="A20" s="27" t="s">
        <v>28</v>
      </c>
      <c r="B20" s="28" t="s">
        <v>47</v>
      </c>
      <c r="C20" s="27" t="s">
        <v>48</v>
      </c>
      <c r="D20" s="92"/>
    </row>
    <row r="21" spans="1:4" ht="18.75" customHeight="1">
      <c r="A21" s="27" t="s">
        <v>31</v>
      </c>
      <c r="B21" s="28" t="s">
        <v>49</v>
      </c>
      <c r="C21" s="27" t="s">
        <v>50</v>
      </c>
      <c r="D21" s="92"/>
    </row>
    <row r="22" spans="1:4" ht="18.75" customHeight="1">
      <c r="A22" s="27" t="s">
        <v>34</v>
      </c>
      <c r="B22" s="28" t="s">
        <v>51</v>
      </c>
      <c r="C22" s="27" t="s">
        <v>52</v>
      </c>
      <c r="D22" s="92"/>
    </row>
    <row r="23" spans="1:4" ht="18.75" customHeight="1">
      <c r="A23" s="31" t="s">
        <v>37</v>
      </c>
      <c r="B23" s="30" t="s">
        <v>53</v>
      </c>
      <c r="C23" s="31" t="s">
        <v>54</v>
      </c>
      <c r="D23" s="94"/>
    </row>
    <row r="24" spans="1:4" ht="15" customHeight="1">
      <c r="A24" s="32"/>
      <c r="B24" s="33"/>
      <c r="C24" s="33"/>
      <c r="D24" s="33"/>
    </row>
    <row r="25" spans="1:6" ht="12.75">
      <c r="A25" s="34"/>
      <c r="B25" s="35"/>
      <c r="C25" s="35"/>
      <c r="D25" s="35"/>
      <c r="E25" s="36"/>
      <c r="F25" s="36"/>
    </row>
  </sheetData>
  <sheetProtection/>
  <mergeCells count="3">
    <mergeCell ref="A2:D2"/>
    <mergeCell ref="A6:B6"/>
    <mergeCell ref="A16:B16"/>
  </mergeCells>
  <printOptions horizontalCentered="1"/>
  <pageMargins left="0.57" right="0.54" top="1.14" bottom="0.5905511811023623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showGridLines="0" tabSelected="1" defaultGridColor="0" zoomScalePageLayoutView="0" colorId="8" workbookViewId="0" topLeftCell="A1">
      <selection activeCell="I1" sqref="I1"/>
    </sheetView>
  </sheetViews>
  <sheetFormatPr defaultColWidth="9.00390625" defaultRowHeight="12.75"/>
  <cols>
    <col min="1" max="1" width="6.625" style="10" bestFit="1" customWidth="1"/>
    <col min="2" max="2" width="9.25390625" style="10" customWidth="1"/>
    <col min="3" max="3" width="7.375" style="10" customWidth="1"/>
    <col min="4" max="4" width="13.375" style="10" customWidth="1"/>
    <col min="5" max="7" width="13.25390625" style="10" customWidth="1"/>
    <col min="8" max="8" width="10.25390625" style="10" customWidth="1"/>
    <col min="9" max="9" width="12.75390625" style="10" customWidth="1"/>
    <col min="10" max="10" width="10.00390625" style="10" customWidth="1"/>
    <col min="11" max="11" width="9.75390625" style="10" customWidth="1"/>
  </cols>
  <sheetData>
    <row r="1" ht="103.5" customHeight="1">
      <c r="K1" s="16" t="s">
        <v>381</v>
      </c>
    </row>
    <row r="2" spans="1:10" ht="75" customHeight="1">
      <c r="A2" s="217" t="s">
        <v>365</v>
      </c>
      <c r="B2" s="217"/>
      <c r="C2" s="217"/>
      <c r="D2" s="217"/>
      <c r="E2" s="217"/>
      <c r="F2" s="217"/>
      <c r="G2" s="217"/>
      <c r="H2" s="217"/>
      <c r="I2" s="217"/>
      <c r="J2" s="217"/>
    </row>
    <row r="3" spans="6:11" ht="12" customHeight="1" thickBot="1">
      <c r="F3" s="1"/>
      <c r="G3" s="1"/>
      <c r="H3" s="1"/>
      <c r="I3" s="11"/>
      <c r="K3" s="2" t="s">
        <v>0</v>
      </c>
    </row>
    <row r="4" spans="1:11" s="58" customFormat="1" ht="17.25" customHeight="1" thickBot="1">
      <c r="A4" s="228" t="s">
        <v>1</v>
      </c>
      <c r="B4" s="228" t="s">
        <v>2</v>
      </c>
      <c r="C4" s="228" t="s">
        <v>98</v>
      </c>
      <c r="D4" s="231" t="s">
        <v>84</v>
      </c>
      <c r="E4" s="234" t="s">
        <v>102</v>
      </c>
      <c r="F4" s="237" t="s">
        <v>5</v>
      </c>
      <c r="G4" s="238"/>
      <c r="H4" s="238"/>
      <c r="I4" s="238"/>
      <c r="J4" s="238"/>
      <c r="K4" s="239"/>
    </row>
    <row r="5" spans="1:11" s="58" customFormat="1" ht="12" customHeight="1">
      <c r="A5" s="229"/>
      <c r="B5" s="229"/>
      <c r="C5" s="229"/>
      <c r="D5" s="232"/>
      <c r="E5" s="235"/>
      <c r="F5" s="221" t="s">
        <v>12</v>
      </c>
      <c r="G5" s="240" t="s">
        <v>5</v>
      </c>
      <c r="H5" s="226"/>
      <c r="I5" s="226"/>
      <c r="J5" s="226"/>
      <c r="K5" s="221" t="s">
        <v>14</v>
      </c>
    </row>
    <row r="6" spans="1:11" s="58" customFormat="1" ht="31.5" customHeight="1">
      <c r="A6" s="229"/>
      <c r="B6" s="229"/>
      <c r="C6" s="229"/>
      <c r="D6" s="232"/>
      <c r="E6" s="235"/>
      <c r="F6" s="221"/>
      <c r="G6" s="223" t="s">
        <v>87</v>
      </c>
      <c r="H6" s="224"/>
      <c r="I6" s="225" t="s">
        <v>96</v>
      </c>
      <c r="J6" s="225" t="s">
        <v>97</v>
      </c>
      <c r="K6" s="221"/>
    </row>
    <row r="7" spans="1:11" ht="109.5" customHeight="1" thickBot="1">
      <c r="A7" s="230"/>
      <c r="B7" s="230"/>
      <c r="C7" s="230"/>
      <c r="D7" s="233"/>
      <c r="E7" s="236"/>
      <c r="F7" s="222"/>
      <c r="G7" s="64" t="s">
        <v>86</v>
      </c>
      <c r="H7" s="65" t="s">
        <v>89</v>
      </c>
      <c r="I7" s="226"/>
      <c r="J7" s="226"/>
      <c r="K7" s="222"/>
    </row>
    <row r="8" spans="1:11" ht="11.25" customHeight="1">
      <c r="A8" s="39">
        <v>1</v>
      </c>
      <c r="B8" s="39">
        <v>2</v>
      </c>
      <c r="C8" s="39">
        <v>3</v>
      </c>
      <c r="D8" s="39">
        <v>4</v>
      </c>
      <c r="E8" s="68">
        <v>5</v>
      </c>
      <c r="F8" s="39">
        <v>6</v>
      </c>
      <c r="G8" s="39">
        <v>7</v>
      </c>
      <c r="H8" s="39">
        <v>8</v>
      </c>
      <c r="I8" s="39">
        <v>10</v>
      </c>
      <c r="J8" s="39">
        <v>11</v>
      </c>
      <c r="K8" s="39">
        <v>12</v>
      </c>
    </row>
    <row r="9" spans="1:11" ht="19.5" customHeight="1">
      <c r="A9" s="98">
        <v>750</v>
      </c>
      <c r="B9" s="98"/>
      <c r="C9" s="98"/>
      <c r="D9" s="99">
        <f>D10</f>
        <v>44600</v>
      </c>
      <c r="E9" s="99">
        <f>E10</f>
        <v>44600</v>
      </c>
      <c r="F9" s="99">
        <f>F10</f>
        <v>44600</v>
      </c>
      <c r="G9" s="85">
        <f>G10</f>
        <v>44600</v>
      </c>
      <c r="H9" s="85"/>
      <c r="I9" s="85"/>
      <c r="J9" s="85"/>
      <c r="K9" s="81"/>
    </row>
    <row r="10" spans="1:11" ht="19.5" customHeight="1">
      <c r="A10" s="97"/>
      <c r="B10" s="97">
        <v>75011</v>
      </c>
      <c r="C10" s="97"/>
      <c r="D10" s="95">
        <f>D11</f>
        <v>44600</v>
      </c>
      <c r="E10" s="111">
        <f>E12+E13++E14</f>
        <v>44600</v>
      </c>
      <c r="F10" s="111">
        <f>F12+F13+F14</f>
        <v>44600</v>
      </c>
      <c r="G10" s="82">
        <f>G12+G13+G14</f>
        <v>44600</v>
      </c>
      <c r="H10" s="82"/>
      <c r="I10" s="82"/>
      <c r="J10" s="82"/>
      <c r="K10" s="82"/>
    </row>
    <row r="11" spans="1:11" ht="19.5" customHeight="1">
      <c r="A11" s="97"/>
      <c r="B11" s="97"/>
      <c r="C11" s="97">
        <v>2010</v>
      </c>
      <c r="D11" s="95">
        <v>44600</v>
      </c>
      <c r="E11" s="111"/>
      <c r="F11" s="111"/>
      <c r="G11" s="82"/>
      <c r="H11" s="82"/>
      <c r="I11" s="82"/>
      <c r="J11" s="82"/>
      <c r="K11" s="82"/>
    </row>
    <row r="12" spans="1:11" ht="19.5" customHeight="1">
      <c r="A12" s="97"/>
      <c r="B12" s="97"/>
      <c r="C12" s="97" t="s">
        <v>274</v>
      </c>
      <c r="D12" s="95"/>
      <c r="E12" s="111">
        <v>35600</v>
      </c>
      <c r="F12" s="111">
        <v>35600</v>
      </c>
      <c r="G12" s="82">
        <v>35600</v>
      </c>
      <c r="H12" s="82"/>
      <c r="I12" s="82"/>
      <c r="J12" s="82"/>
      <c r="K12" s="82"/>
    </row>
    <row r="13" spans="1:11" ht="19.5" customHeight="1">
      <c r="A13" s="97"/>
      <c r="B13" s="97"/>
      <c r="C13" s="97" t="s">
        <v>275</v>
      </c>
      <c r="D13" s="95"/>
      <c r="E13" s="111">
        <v>3000</v>
      </c>
      <c r="F13" s="111">
        <v>3000</v>
      </c>
      <c r="G13" s="82">
        <v>3000</v>
      </c>
      <c r="H13" s="82"/>
      <c r="I13" s="82"/>
      <c r="J13" s="82"/>
      <c r="K13" s="82"/>
    </row>
    <row r="14" spans="1:11" ht="19.5" customHeight="1">
      <c r="A14" s="97"/>
      <c r="B14" s="97"/>
      <c r="C14" s="97" t="s">
        <v>276</v>
      </c>
      <c r="D14" s="95"/>
      <c r="E14" s="111">
        <v>6000</v>
      </c>
      <c r="F14" s="111">
        <v>6000</v>
      </c>
      <c r="G14" s="82">
        <v>6000</v>
      </c>
      <c r="H14" s="82"/>
      <c r="I14" s="82"/>
      <c r="J14" s="82"/>
      <c r="K14" s="82"/>
    </row>
    <row r="15" spans="1:11" s="45" customFormat="1" ht="19.5" customHeight="1">
      <c r="A15" s="98" t="s">
        <v>211</v>
      </c>
      <c r="B15" s="98"/>
      <c r="C15" s="98"/>
      <c r="D15" s="99">
        <f>D16</f>
        <v>444</v>
      </c>
      <c r="E15" s="99">
        <f>E16</f>
        <v>444</v>
      </c>
      <c r="F15" s="99">
        <f>F16</f>
        <v>444</v>
      </c>
      <c r="G15" s="86">
        <f>G16</f>
        <v>444</v>
      </c>
      <c r="H15" s="86"/>
      <c r="I15" s="86"/>
      <c r="J15" s="86"/>
      <c r="K15" s="86"/>
    </row>
    <row r="16" spans="1:11" ht="19.5" customHeight="1">
      <c r="A16" s="97"/>
      <c r="B16" s="97" t="s">
        <v>212</v>
      </c>
      <c r="C16" s="97"/>
      <c r="D16" s="95">
        <f>D17</f>
        <v>444</v>
      </c>
      <c r="E16" s="111">
        <f>E18</f>
        <v>444</v>
      </c>
      <c r="F16" s="111">
        <f>F18</f>
        <v>444</v>
      </c>
      <c r="G16" s="82">
        <f>G18</f>
        <v>444</v>
      </c>
      <c r="H16" s="82"/>
      <c r="I16" s="82"/>
      <c r="J16" s="82"/>
      <c r="K16" s="82"/>
    </row>
    <row r="17" spans="1:11" ht="19.5" customHeight="1">
      <c r="A17" s="97"/>
      <c r="B17" s="97"/>
      <c r="C17" s="97" t="s">
        <v>124</v>
      </c>
      <c r="D17" s="95">
        <v>444</v>
      </c>
      <c r="E17" s="99"/>
      <c r="F17" s="99"/>
      <c r="G17" s="82"/>
      <c r="H17" s="82"/>
      <c r="I17" s="82"/>
      <c r="J17" s="82"/>
      <c r="K17" s="82"/>
    </row>
    <row r="18" spans="1:11" ht="19.5" customHeight="1">
      <c r="A18" s="97"/>
      <c r="B18" s="97"/>
      <c r="C18" s="97" t="s">
        <v>277</v>
      </c>
      <c r="D18" s="95"/>
      <c r="E18" s="111">
        <v>444</v>
      </c>
      <c r="F18" s="111">
        <v>444</v>
      </c>
      <c r="G18" s="82">
        <v>444</v>
      </c>
      <c r="H18" s="82"/>
      <c r="I18" s="82"/>
      <c r="J18" s="82"/>
      <c r="K18" s="82"/>
    </row>
    <row r="19" spans="1:11" s="45" customFormat="1" ht="19.5" customHeight="1">
      <c r="A19" s="98" t="s">
        <v>247</v>
      </c>
      <c r="B19" s="98"/>
      <c r="C19" s="98"/>
      <c r="D19" s="99">
        <f>D20+D27</f>
        <v>1036000</v>
      </c>
      <c r="E19" s="99">
        <f>E20+E27</f>
        <v>1036000</v>
      </c>
      <c r="F19" s="99">
        <f>F20+F27</f>
        <v>1036000</v>
      </c>
      <c r="G19" s="86">
        <f>G20+G27</f>
        <v>60780</v>
      </c>
      <c r="H19" s="86">
        <f>H27</f>
        <v>10000</v>
      </c>
      <c r="I19" s="86">
        <f>I20</f>
        <v>965220</v>
      </c>
      <c r="J19" s="86"/>
      <c r="K19" s="86"/>
    </row>
    <row r="20" spans="1:11" ht="19.5" customHeight="1">
      <c r="A20" s="97"/>
      <c r="B20" s="97" t="s">
        <v>250</v>
      </c>
      <c r="C20" s="97"/>
      <c r="D20" s="95">
        <f>D21</f>
        <v>1026000</v>
      </c>
      <c r="E20" s="111">
        <f>E22+E23+E24+E25+E26</f>
        <v>1026000</v>
      </c>
      <c r="F20" s="111">
        <f>F22+F23+F24+F25+F26</f>
        <v>1026000</v>
      </c>
      <c r="G20" s="82">
        <f>G23+G24+G25+G26</f>
        <v>60780</v>
      </c>
      <c r="H20" s="82"/>
      <c r="I20" s="82">
        <f>I22</f>
        <v>965220</v>
      </c>
      <c r="J20" s="82"/>
      <c r="K20" s="82"/>
    </row>
    <row r="21" spans="1:11" ht="19.5" customHeight="1">
      <c r="A21" s="97"/>
      <c r="B21" s="97"/>
      <c r="C21" s="97" t="s">
        <v>124</v>
      </c>
      <c r="D21" s="95">
        <v>1026000</v>
      </c>
      <c r="E21" s="99"/>
      <c r="F21" s="99"/>
      <c r="G21" s="82"/>
      <c r="H21" s="82"/>
      <c r="I21" s="82"/>
      <c r="J21" s="82"/>
      <c r="K21" s="82"/>
    </row>
    <row r="22" spans="1:11" ht="19.5" customHeight="1">
      <c r="A22" s="97"/>
      <c r="B22" s="97"/>
      <c r="C22" s="97" t="s">
        <v>278</v>
      </c>
      <c r="D22" s="95"/>
      <c r="E22" s="111">
        <v>965220</v>
      </c>
      <c r="F22" s="111">
        <v>965220</v>
      </c>
      <c r="G22" s="82"/>
      <c r="H22" s="82"/>
      <c r="I22" s="82">
        <v>965220</v>
      </c>
      <c r="J22" s="82"/>
      <c r="K22" s="82"/>
    </row>
    <row r="23" spans="1:11" ht="19.5" customHeight="1">
      <c r="A23" s="97"/>
      <c r="B23" s="97"/>
      <c r="C23" s="97" t="s">
        <v>274</v>
      </c>
      <c r="D23" s="95"/>
      <c r="E23" s="111">
        <v>24000</v>
      </c>
      <c r="F23" s="111">
        <v>24000</v>
      </c>
      <c r="G23" s="82">
        <v>24000</v>
      </c>
      <c r="H23" s="82"/>
      <c r="I23" s="82"/>
      <c r="J23" s="82"/>
      <c r="K23" s="82"/>
    </row>
    <row r="24" spans="1:11" ht="19.5" customHeight="1">
      <c r="A24" s="97"/>
      <c r="B24" s="97"/>
      <c r="C24" s="97" t="s">
        <v>275</v>
      </c>
      <c r="D24" s="95"/>
      <c r="E24" s="111">
        <v>2713</v>
      </c>
      <c r="F24" s="111">
        <v>2713</v>
      </c>
      <c r="G24" s="82">
        <v>2713</v>
      </c>
      <c r="H24" s="82"/>
      <c r="I24" s="82"/>
      <c r="J24" s="82"/>
      <c r="K24" s="82"/>
    </row>
    <row r="25" spans="1:11" ht="19.5" customHeight="1">
      <c r="A25" s="97"/>
      <c r="B25" s="97"/>
      <c r="C25" s="97" t="s">
        <v>276</v>
      </c>
      <c r="D25" s="95"/>
      <c r="E25" s="111">
        <v>33218</v>
      </c>
      <c r="F25" s="111">
        <v>33218</v>
      </c>
      <c r="G25" s="82">
        <v>33218</v>
      </c>
      <c r="H25" s="82"/>
      <c r="I25" s="82"/>
      <c r="J25" s="82"/>
      <c r="K25" s="82"/>
    </row>
    <row r="26" spans="1:11" ht="19.5" customHeight="1">
      <c r="A26" s="97"/>
      <c r="B26" s="97"/>
      <c r="C26" s="97" t="s">
        <v>316</v>
      </c>
      <c r="D26" s="95"/>
      <c r="E26" s="111">
        <v>849</v>
      </c>
      <c r="F26" s="111">
        <v>849</v>
      </c>
      <c r="G26" s="82">
        <v>849</v>
      </c>
      <c r="H26" s="82"/>
      <c r="I26" s="82"/>
      <c r="J26" s="82"/>
      <c r="K26" s="82"/>
    </row>
    <row r="27" spans="1:11" ht="19.5" customHeight="1">
      <c r="A27" s="97"/>
      <c r="B27" s="97" t="s">
        <v>252</v>
      </c>
      <c r="C27" s="97"/>
      <c r="D27" s="95">
        <f>D28</f>
        <v>10000</v>
      </c>
      <c r="E27" s="111">
        <f>E29</f>
        <v>10000</v>
      </c>
      <c r="F27" s="111">
        <f>F29</f>
        <v>10000</v>
      </c>
      <c r="G27" s="82"/>
      <c r="H27" s="82">
        <f>H29</f>
        <v>10000</v>
      </c>
      <c r="I27" s="82"/>
      <c r="J27" s="82"/>
      <c r="K27" s="82"/>
    </row>
    <row r="28" spans="1:11" ht="19.5" customHeight="1">
      <c r="A28" s="97"/>
      <c r="B28" s="97"/>
      <c r="C28" s="97" t="s">
        <v>124</v>
      </c>
      <c r="D28" s="95">
        <v>10000</v>
      </c>
      <c r="E28" s="99"/>
      <c r="F28" s="99"/>
      <c r="G28" s="82"/>
      <c r="H28" s="82"/>
      <c r="I28" s="82"/>
      <c r="J28" s="82"/>
      <c r="K28" s="82"/>
    </row>
    <row r="29" spans="1:11" ht="19.5" customHeight="1">
      <c r="A29" s="97"/>
      <c r="B29" s="97"/>
      <c r="C29" s="97" t="s">
        <v>279</v>
      </c>
      <c r="D29" s="95"/>
      <c r="E29" s="111">
        <v>10000</v>
      </c>
      <c r="F29" s="111">
        <v>10000</v>
      </c>
      <c r="G29" s="82"/>
      <c r="H29" s="82">
        <v>10000</v>
      </c>
      <c r="I29" s="82"/>
      <c r="J29" s="82"/>
      <c r="K29" s="82"/>
    </row>
    <row r="30" spans="1:11" s="45" customFormat="1" ht="19.5" customHeight="1">
      <c r="A30" s="98"/>
      <c r="B30" s="98" t="s">
        <v>297</v>
      </c>
      <c r="C30" s="98"/>
      <c r="D30" s="99">
        <f>D19+D15+D9</f>
        <v>1081044</v>
      </c>
      <c r="E30" s="99">
        <f>E19+E15+E9</f>
        <v>1081044</v>
      </c>
      <c r="F30" s="99">
        <f>F19+F15+F9</f>
        <v>1081044</v>
      </c>
      <c r="G30" s="86">
        <f>G19+G15+G9</f>
        <v>105824</v>
      </c>
      <c r="H30" s="86">
        <f>H19</f>
        <v>10000</v>
      </c>
      <c r="I30" s="86">
        <f>I19</f>
        <v>965220</v>
      </c>
      <c r="J30" s="86"/>
      <c r="K30" s="86"/>
    </row>
    <row r="31" spans="1:11" ht="19.5" customHeight="1">
      <c r="A31" s="227"/>
      <c r="B31" s="227"/>
      <c r="C31" s="227"/>
      <c r="D31" s="227"/>
      <c r="E31" s="96"/>
      <c r="F31" s="83"/>
      <c r="G31" s="83"/>
      <c r="H31" s="83"/>
      <c r="I31" s="83"/>
      <c r="J31" s="83"/>
      <c r="K31" s="83"/>
    </row>
    <row r="33" spans="1:8" ht="12.75">
      <c r="A33" s="220" t="s">
        <v>99</v>
      </c>
      <c r="B33" s="220"/>
      <c r="C33" s="220"/>
      <c r="D33" s="220"/>
      <c r="E33" s="220"/>
      <c r="F33" s="220"/>
      <c r="G33" s="220"/>
      <c r="H33" s="220"/>
    </row>
    <row r="34" spans="1:8" ht="12.75">
      <c r="A34" s="220" t="s">
        <v>101</v>
      </c>
      <c r="B34" s="220"/>
      <c r="C34" s="220"/>
      <c r="D34" s="220"/>
      <c r="E34" s="220"/>
      <c r="F34" s="220"/>
      <c r="G34" s="220"/>
      <c r="H34" s="220"/>
    </row>
  </sheetData>
  <sheetProtection/>
  <mergeCells count="16">
    <mergeCell ref="A2:J2"/>
    <mergeCell ref="A31:D31"/>
    <mergeCell ref="A4:A7"/>
    <mergeCell ref="B4:B7"/>
    <mergeCell ref="C4:C7"/>
    <mergeCell ref="D4:D7"/>
    <mergeCell ref="E4:E7"/>
    <mergeCell ref="F4:K4"/>
    <mergeCell ref="F5:F7"/>
    <mergeCell ref="G5:J5"/>
    <mergeCell ref="A34:H34"/>
    <mergeCell ref="A33:H33"/>
    <mergeCell ref="K5:K7"/>
    <mergeCell ref="G6:H6"/>
    <mergeCell ref="I6:I7"/>
    <mergeCell ref="J6:J7"/>
  </mergeCells>
  <printOptions horizontalCentered="1"/>
  <pageMargins left="0.25" right="0.25" top="0.75" bottom="0.75" header="0.3" footer="0.3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1"/>
  <sheetViews>
    <sheetView showGridLines="0" defaultGridColor="0" zoomScalePageLayoutView="0" colorId="8" workbookViewId="0" topLeftCell="A1">
      <selection activeCell="D12" sqref="D12"/>
    </sheetView>
  </sheetViews>
  <sheetFormatPr defaultColWidth="9.00390625" defaultRowHeight="12.75"/>
  <cols>
    <col min="1" max="1" width="5.625" style="10" bestFit="1" customWidth="1"/>
    <col min="2" max="2" width="8.875" style="10" bestFit="1" customWidth="1"/>
    <col min="3" max="3" width="6.875" style="10" customWidth="1"/>
    <col min="4" max="4" width="14.25390625" style="10" customWidth="1"/>
    <col min="5" max="5" width="14.875" style="10" customWidth="1"/>
    <col min="6" max="6" width="15.00390625" style="10" customWidth="1"/>
    <col min="7" max="9" width="16.75390625" style="10" customWidth="1"/>
    <col min="10" max="10" width="15.00390625" style="10" customWidth="1"/>
    <col min="11" max="11" width="18.125" style="10" customWidth="1"/>
    <col min="12" max="12" width="15.00390625" style="10" customWidth="1"/>
  </cols>
  <sheetData>
    <row r="1" ht="48.75" customHeight="1">
      <c r="L1" s="16" t="s">
        <v>55</v>
      </c>
    </row>
    <row r="2" spans="1:11" ht="75" customHeight="1">
      <c r="A2" s="217" t="s">
        <v>103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</row>
    <row r="3" spans="6:12" ht="12" customHeight="1" thickBot="1">
      <c r="F3" s="1"/>
      <c r="G3" s="1"/>
      <c r="H3" s="1"/>
      <c r="I3" s="1"/>
      <c r="J3" s="11"/>
      <c r="L3" s="2" t="s">
        <v>0</v>
      </c>
    </row>
    <row r="4" spans="1:12" s="58" customFormat="1" ht="17.25" customHeight="1" thickBot="1">
      <c r="A4" s="228" t="s">
        <v>1</v>
      </c>
      <c r="B4" s="228" t="s">
        <v>2</v>
      </c>
      <c r="C4" s="228" t="s">
        <v>98</v>
      </c>
      <c r="D4" s="231" t="s">
        <v>84</v>
      </c>
      <c r="E4" s="234" t="s">
        <v>102</v>
      </c>
      <c r="F4" s="237" t="s">
        <v>5</v>
      </c>
      <c r="G4" s="238"/>
      <c r="H4" s="238"/>
      <c r="I4" s="238"/>
      <c r="J4" s="238"/>
      <c r="K4" s="238"/>
      <c r="L4" s="239"/>
    </row>
    <row r="5" spans="1:12" s="58" customFormat="1" ht="12" customHeight="1">
      <c r="A5" s="229"/>
      <c r="B5" s="229"/>
      <c r="C5" s="229"/>
      <c r="D5" s="232"/>
      <c r="E5" s="235"/>
      <c r="F5" s="221" t="s">
        <v>12</v>
      </c>
      <c r="G5" s="240" t="s">
        <v>5</v>
      </c>
      <c r="H5" s="226"/>
      <c r="I5" s="226"/>
      <c r="J5" s="226"/>
      <c r="K5" s="226"/>
      <c r="L5" s="221" t="s">
        <v>14</v>
      </c>
    </row>
    <row r="6" spans="1:12" s="58" customFormat="1" ht="31.5" customHeight="1">
      <c r="A6" s="229"/>
      <c r="B6" s="229"/>
      <c r="C6" s="229"/>
      <c r="D6" s="232"/>
      <c r="E6" s="235"/>
      <c r="F6" s="221"/>
      <c r="G6" s="223" t="s">
        <v>87</v>
      </c>
      <c r="H6" s="224"/>
      <c r="I6" s="225" t="s">
        <v>88</v>
      </c>
      <c r="J6" s="225" t="s">
        <v>96</v>
      </c>
      <c r="K6" s="225" t="s">
        <v>97</v>
      </c>
      <c r="L6" s="221"/>
    </row>
    <row r="7" spans="1:12" ht="100.5" customHeight="1" thickBot="1">
      <c r="A7" s="230"/>
      <c r="B7" s="230"/>
      <c r="C7" s="230"/>
      <c r="D7" s="233"/>
      <c r="E7" s="236"/>
      <c r="F7" s="222"/>
      <c r="G7" s="64" t="s">
        <v>86</v>
      </c>
      <c r="H7" s="65" t="s">
        <v>89</v>
      </c>
      <c r="I7" s="226"/>
      <c r="J7" s="226"/>
      <c r="K7" s="226"/>
      <c r="L7" s="222"/>
    </row>
    <row r="8" spans="1:12" ht="11.25" customHeight="1">
      <c r="A8" s="39">
        <v>1</v>
      </c>
      <c r="B8" s="39">
        <v>2</v>
      </c>
      <c r="C8" s="39">
        <v>3</v>
      </c>
      <c r="D8" s="39">
        <v>4</v>
      </c>
      <c r="E8" s="68">
        <v>5</v>
      </c>
      <c r="F8" s="39">
        <v>6</v>
      </c>
      <c r="G8" s="39">
        <v>7</v>
      </c>
      <c r="H8" s="39">
        <v>8</v>
      </c>
      <c r="I8" s="39">
        <v>9</v>
      </c>
      <c r="J8" s="39">
        <v>10</v>
      </c>
      <c r="K8" s="39">
        <v>11</v>
      </c>
      <c r="L8" s="39">
        <v>12</v>
      </c>
    </row>
    <row r="9" spans="1:12" ht="19.5" customHeight="1">
      <c r="A9" s="37"/>
      <c r="B9" s="37"/>
      <c r="C9" s="37"/>
      <c r="D9" s="37"/>
      <c r="E9" s="37"/>
      <c r="F9" s="12"/>
      <c r="G9" s="12"/>
      <c r="H9" s="12"/>
      <c r="I9" s="12"/>
      <c r="J9" s="12"/>
      <c r="K9" s="12"/>
      <c r="L9" s="12"/>
    </row>
    <row r="10" spans="1:12" ht="19.5" customHeight="1">
      <c r="A10" s="37"/>
      <c r="B10" s="37"/>
      <c r="C10" s="37"/>
      <c r="D10" s="37"/>
      <c r="E10" s="37"/>
      <c r="F10" s="13"/>
      <c r="G10" s="13"/>
      <c r="H10" s="13"/>
      <c r="I10" s="13"/>
      <c r="J10" s="13"/>
      <c r="K10" s="13"/>
      <c r="L10" s="13"/>
    </row>
    <row r="11" spans="1:12" ht="19.5" customHeight="1">
      <c r="A11" s="37"/>
      <c r="B11" s="37"/>
      <c r="C11" s="37"/>
      <c r="D11" s="37"/>
      <c r="E11" s="37"/>
      <c r="F11" s="13"/>
      <c r="G11" s="13"/>
      <c r="H11" s="13"/>
      <c r="I11" s="13"/>
      <c r="J11" s="13"/>
      <c r="K11" s="13"/>
      <c r="L11" s="13"/>
    </row>
    <row r="12" spans="1:12" ht="19.5" customHeight="1">
      <c r="A12" s="37"/>
      <c r="B12" s="37"/>
      <c r="C12" s="37"/>
      <c r="D12" s="37"/>
      <c r="E12" s="37"/>
      <c r="F12" s="13"/>
      <c r="G12" s="13"/>
      <c r="H12" s="13"/>
      <c r="I12" s="13"/>
      <c r="J12" s="13"/>
      <c r="K12" s="13"/>
      <c r="L12" s="13"/>
    </row>
    <row r="13" spans="1:12" ht="19.5" customHeight="1">
      <c r="A13" s="37"/>
      <c r="B13" s="37"/>
      <c r="C13" s="37"/>
      <c r="D13" s="37"/>
      <c r="E13" s="37"/>
      <c r="F13" s="13"/>
      <c r="G13" s="13"/>
      <c r="H13" s="13"/>
      <c r="I13" s="13"/>
      <c r="J13" s="13"/>
      <c r="K13" s="13"/>
      <c r="L13" s="13"/>
    </row>
    <row r="14" spans="1:12" ht="19.5" customHeight="1">
      <c r="A14" s="37"/>
      <c r="B14" s="37"/>
      <c r="C14" s="37"/>
      <c r="D14" s="37"/>
      <c r="E14" s="37"/>
      <c r="F14" s="13"/>
      <c r="G14" s="13"/>
      <c r="H14" s="13"/>
      <c r="I14" s="13"/>
      <c r="J14" s="13"/>
      <c r="K14" s="13"/>
      <c r="L14" s="13"/>
    </row>
    <row r="15" spans="1:12" ht="19.5" customHeight="1">
      <c r="A15" s="37"/>
      <c r="B15" s="37"/>
      <c r="C15" s="37"/>
      <c r="D15" s="37"/>
      <c r="E15" s="37"/>
      <c r="F15" s="13"/>
      <c r="G15" s="13"/>
      <c r="H15" s="13"/>
      <c r="I15" s="13"/>
      <c r="J15" s="13"/>
      <c r="K15" s="13"/>
      <c r="L15" s="13"/>
    </row>
    <row r="16" spans="1:12" ht="19.5" customHeight="1">
      <c r="A16" s="37"/>
      <c r="B16" s="37"/>
      <c r="C16" s="37"/>
      <c r="D16" s="37"/>
      <c r="E16" s="37"/>
      <c r="F16" s="13"/>
      <c r="G16" s="13"/>
      <c r="H16" s="13"/>
      <c r="I16" s="13"/>
      <c r="J16" s="13"/>
      <c r="K16" s="13"/>
      <c r="L16" s="13"/>
    </row>
    <row r="17" spans="1:12" ht="19.5" customHeight="1">
      <c r="A17" s="38"/>
      <c r="B17" s="38"/>
      <c r="C17" s="38"/>
      <c r="D17" s="38"/>
      <c r="E17" s="38"/>
      <c r="F17" s="14"/>
      <c r="G17" s="14"/>
      <c r="H17" s="14"/>
      <c r="I17" s="14"/>
      <c r="J17" s="14"/>
      <c r="K17" s="14"/>
      <c r="L17" s="14"/>
    </row>
    <row r="18" spans="1:12" ht="19.5" customHeight="1">
      <c r="A18" s="241" t="s">
        <v>68</v>
      </c>
      <c r="B18" s="241"/>
      <c r="C18" s="241"/>
      <c r="D18" s="241"/>
      <c r="E18" s="59"/>
      <c r="F18" s="15"/>
      <c r="G18" s="15"/>
      <c r="H18" s="15"/>
      <c r="I18" s="15"/>
      <c r="J18" s="15"/>
      <c r="K18" s="15"/>
      <c r="L18" s="15"/>
    </row>
    <row r="20" spans="1:9" ht="12.75">
      <c r="A20" s="220" t="s">
        <v>99</v>
      </c>
      <c r="B20" s="220"/>
      <c r="C20" s="220"/>
      <c r="D20" s="220"/>
      <c r="E20" s="220"/>
      <c r="F20" s="220"/>
      <c r="G20" s="220"/>
      <c r="H20" s="220"/>
      <c r="I20" s="70"/>
    </row>
    <row r="21" spans="1:9" ht="12.75">
      <c r="A21" s="220" t="s">
        <v>101</v>
      </c>
      <c r="B21" s="220"/>
      <c r="C21" s="220"/>
      <c r="D21" s="220"/>
      <c r="E21" s="220"/>
      <c r="F21" s="220"/>
      <c r="G21" s="220"/>
      <c r="H21" s="220"/>
      <c r="I21" s="70"/>
    </row>
  </sheetData>
  <sheetProtection/>
  <mergeCells count="17">
    <mergeCell ref="K6:K7"/>
    <mergeCell ref="A21:H21"/>
    <mergeCell ref="A20:H20"/>
    <mergeCell ref="G6:H6"/>
    <mergeCell ref="J6:J7"/>
    <mergeCell ref="A18:D18"/>
    <mergeCell ref="I6:I7"/>
    <mergeCell ref="A2:K2"/>
    <mergeCell ref="A4:A7"/>
    <mergeCell ref="B4:B7"/>
    <mergeCell ref="C4:C7"/>
    <mergeCell ref="D4:D7"/>
    <mergeCell ref="E4:E7"/>
    <mergeCell ref="F4:L4"/>
    <mergeCell ref="F5:F7"/>
    <mergeCell ref="G5:K5"/>
    <mergeCell ref="L5:L7"/>
  </mergeCells>
  <printOptions horizontalCentered="1"/>
  <pageMargins left="0.57" right="0.27" top="0.75" bottom="0.5905511811023623" header="0.5118110236220472" footer="0.5118110236220472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0"/>
  <sheetViews>
    <sheetView showGridLines="0" defaultGridColor="0" zoomScalePageLayoutView="0" colorId="8" workbookViewId="0" topLeftCell="A1">
      <selection activeCell="F12" sqref="F12:F16"/>
    </sheetView>
  </sheetViews>
  <sheetFormatPr defaultColWidth="9.00390625" defaultRowHeight="12.75"/>
  <cols>
    <col min="1" max="1" width="5.625" style="10" bestFit="1" customWidth="1"/>
    <col min="2" max="2" width="8.875" style="10" bestFit="1" customWidth="1"/>
    <col min="3" max="3" width="6.875" style="10" customWidth="1"/>
    <col min="4" max="4" width="14.25390625" style="10" customWidth="1"/>
    <col min="5" max="5" width="14.875" style="10" customWidth="1"/>
    <col min="6" max="6" width="15.00390625" style="10" customWidth="1"/>
    <col min="7" max="9" width="16.75390625" style="10" customWidth="1"/>
    <col min="10" max="10" width="15.00390625" style="10" customWidth="1"/>
    <col min="11" max="11" width="18.125" style="10" customWidth="1"/>
    <col min="12" max="12" width="15.00390625" style="10" customWidth="1"/>
  </cols>
  <sheetData>
    <row r="1" ht="48.75" customHeight="1">
      <c r="L1" s="16" t="s">
        <v>56</v>
      </c>
    </row>
    <row r="2" spans="1:11" ht="75" customHeight="1">
      <c r="A2" s="217" t="s">
        <v>104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</row>
    <row r="3" spans="6:12" ht="12" customHeight="1" thickBot="1">
      <c r="F3" s="1"/>
      <c r="G3" s="1"/>
      <c r="H3" s="1"/>
      <c r="I3" s="1"/>
      <c r="J3" s="11"/>
      <c r="L3" s="2" t="s">
        <v>0</v>
      </c>
    </row>
    <row r="4" spans="1:12" s="58" customFormat="1" ht="17.25" customHeight="1" thickBot="1">
      <c r="A4" s="228" t="s">
        <v>1</v>
      </c>
      <c r="B4" s="228" t="s">
        <v>2</v>
      </c>
      <c r="C4" s="228" t="s">
        <v>98</v>
      </c>
      <c r="D4" s="231" t="s">
        <v>84</v>
      </c>
      <c r="E4" s="234" t="s">
        <v>102</v>
      </c>
      <c r="F4" s="237" t="s">
        <v>5</v>
      </c>
      <c r="G4" s="238"/>
      <c r="H4" s="238"/>
      <c r="I4" s="238"/>
      <c r="J4" s="238"/>
      <c r="K4" s="238"/>
      <c r="L4" s="239"/>
    </row>
    <row r="5" spans="1:12" s="58" customFormat="1" ht="12" customHeight="1">
      <c r="A5" s="229"/>
      <c r="B5" s="229"/>
      <c r="C5" s="229"/>
      <c r="D5" s="232"/>
      <c r="E5" s="235"/>
      <c r="F5" s="221" t="s">
        <v>12</v>
      </c>
      <c r="G5" s="240" t="s">
        <v>5</v>
      </c>
      <c r="H5" s="226"/>
      <c r="I5" s="226"/>
      <c r="J5" s="226"/>
      <c r="K5" s="226"/>
      <c r="L5" s="221" t="s">
        <v>14</v>
      </c>
    </row>
    <row r="6" spans="1:12" s="58" customFormat="1" ht="31.5" customHeight="1">
      <c r="A6" s="229"/>
      <c r="B6" s="229"/>
      <c r="C6" s="229"/>
      <c r="D6" s="232"/>
      <c r="E6" s="235"/>
      <c r="F6" s="221"/>
      <c r="G6" s="223" t="s">
        <v>87</v>
      </c>
      <c r="H6" s="224"/>
      <c r="I6" s="225" t="s">
        <v>88</v>
      </c>
      <c r="J6" s="225" t="s">
        <v>96</v>
      </c>
      <c r="K6" s="225" t="s">
        <v>97</v>
      </c>
      <c r="L6" s="221"/>
    </row>
    <row r="7" spans="1:12" ht="100.5" customHeight="1" thickBot="1">
      <c r="A7" s="230"/>
      <c r="B7" s="230"/>
      <c r="C7" s="230"/>
      <c r="D7" s="233"/>
      <c r="E7" s="236"/>
      <c r="F7" s="222"/>
      <c r="G7" s="64" t="s">
        <v>86</v>
      </c>
      <c r="H7" s="65" t="s">
        <v>89</v>
      </c>
      <c r="I7" s="226"/>
      <c r="J7" s="226"/>
      <c r="K7" s="226"/>
      <c r="L7" s="222"/>
    </row>
    <row r="8" spans="1:12" ht="11.25" customHeight="1">
      <c r="A8" s="39">
        <v>1</v>
      </c>
      <c r="B8" s="39">
        <v>2</v>
      </c>
      <c r="C8" s="39">
        <v>3</v>
      </c>
      <c r="D8" s="39">
        <v>4</v>
      </c>
      <c r="E8" s="68">
        <v>5</v>
      </c>
      <c r="F8" s="39">
        <v>6</v>
      </c>
      <c r="G8" s="39">
        <v>7</v>
      </c>
      <c r="H8" s="39">
        <v>8</v>
      </c>
      <c r="I8" s="39">
        <v>9</v>
      </c>
      <c r="J8" s="39">
        <v>10</v>
      </c>
      <c r="K8" s="39">
        <v>11</v>
      </c>
      <c r="L8" s="39">
        <v>12</v>
      </c>
    </row>
    <row r="9" spans="1:12" ht="19.5" customHeight="1">
      <c r="A9" s="37"/>
      <c r="B9" s="37"/>
      <c r="C9" s="37"/>
      <c r="D9" s="37"/>
      <c r="E9" s="37"/>
      <c r="F9" s="12"/>
      <c r="G9" s="12"/>
      <c r="H9" s="12"/>
      <c r="I9" s="12"/>
      <c r="J9" s="12"/>
      <c r="K9" s="12"/>
      <c r="L9" s="12"/>
    </row>
    <row r="10" spans="1:12" ht="19.5" customHeight="1">
      <c r="A10" s="37"/>
      <c r="B10" s="37"/>
      <c r="C10" s="37"/>
      <c r="D10" s="37"/>
      <c r="E10" s="37"/>
      <c r="F10" s="13"/>
      <c r="G10" s="13"/>
      <c r="H10" s="13"/>
      <c r="I10" s="13"/>
      <c r="J10" s="13"/>
      <c r="K10" s="13"/>
      <c r="L10" s="13"/>
    </row>
    <row r="11" spans="1:12" ht="19.5" customHeight="1">
      <c r="A11" s="37"/>
      <c r="B11" s="37"/>
      <c r="C11" s="37"/>
      <c r="D11" s="37"/>
      <c r="E11" s="37"/>
      <c r="F11" s="13"/>
      <c r="G11" s="13"/>
      <c r="H11" s="13"/>
      <c r="I11" s="13"/>
      <c r="J11" s="13"/>
      <c r="K11" s="13"/>
      <c r="L11" s="13"/>
    </row>
    <row r="12" spans="1:12" ht="19.5" customHeight="1">
      <c r="A12" s="37"/>
      <c r="B12" s="37"/>
      <c r="C12" s="37"/>
      <c r="D12" s="37"/>
      <c r="E12" s="37"/>
      <c r="F12" s="13"/>
      <c r="G12" s="13"/>
      <c r="H12" s="13"/>
      <c r="I12" s="13"/>
      <c r="J12" s="13"/>
      <c r="K12" s="13"/>
      <c r="L12" s="13"/>
    </row>
    <row r="13" spans="1:12" ht="19.5" customHeight="1">
      <c r="A13" s="37"/>
      <c r="B13" s="37"/>
      <c r="C13" s="37"/>
      <c r="D13" s="37"/>
      <c r="E13" s="37"/>
      <c r="F13" s="13"/>
      <c r="G13" s="13"/>
      <c r="H13" s="13"/>
      <c r="I13" s="13"/>
      <c r="J13" s="13"/>
      <c r="K13" s="13"/>
      <c r="L13" s="13"/>
    </row>
    <row r="14" spans="1:12" ht="19.5" customHeight="1">
      <c r="A14" s="37"/>
      <c r="B14" s="37"/>
      <c r="C14" s="37"/>
      <c r="D14" s="37"/>
      <c r="E14" s="37"/>
      <c r="F14" s="13"/>
      <c r="G14" s="13"/>
      <c r="H14" s="13"/>
      <c r="I14" s="13"/>
      <c r="J14" s="13"/>
      <c r="K14" s="13"/>
      <c r="L14" s="13"/>
    </row>
    <row r="15" spans="1:12" ht="19.5" customHeight="1">
      <c r="A15" s="37"/>
      <c r="B15" s="37"/>
      <c r="C15" s="37"/>
      <c r="D15" s="37"/>
      <c r="E15" s="37"/>
      <c r="F15" s="13"/>
      <c r="G15" s="13"/>
      <c r="H15" s="13"/>
      <c r="I15" s="13"/>
      <c r="J15" s="13"/>
      <c r="K15" s="13"/>
      <c r="L15" s="13"/>
    </row>
    <row r="16" spans="1:12" ht="19.5" customHeight="1">
      <c r="A16" s="38"/>
      <c r="B16" s="38"/>
      <c r="C16" s="38"/>
      <c r="D16" s="38"/>
      <c r="E16" s="38"/>
      <c r="F16" s="14"/>
      <c r="G16" s="14"/>
      <c r="H16" s="14"/>
      <c r="I16" s="14"/>
      <c r="J16" s="14"/>
      <c r="K16" s="14"/>
      <c r="L16" s="14"/>
    </row>
    <row r="17" spans="1:12" ht="19.5" customHeight="1">
      <c r="A17" s="241" t="s">
        <v>68</v>
      </c>
      <c r="B17" s="241"/>
      <c r="C17" s="241"/>
      <c r="D17" s="241"/>
      <c r="E17" s="59"/>
      <c r="F17" s="15"/>
      <c r="G17" s="15"/>
      <c r="H17" s="15"/>
      <c r="I17" s="15"/>
      <c r="J17" s="15"/>
      <c r="K17" s="15"/>
      <c r="L17" s="15"/>
    </row>
    <row r="19" spans="1:9" ht="12.75">
      <c r="A19" s="220" t="s">
        <v>99</v>
      </c>
      <c r="B19" s="220"/>
      <c r="C19" s="220"/>
      <c r="D19" s="220"/>
      <c r="E19" s="220"/>
      <c r="F19" s="220"/>
      <c r="G19" s="220"/>
      <c r="H19" s="220"/>
      <c r="I19" s="70"/>
    </row>
    <row r="20" spans="1:9" ht="12.75">
      <c r="A20" s="220" t="s">
        <v>101</v>
      </c>
      <c r="B20" s="220"/>
      <c r="C20" s="220"/>
      <c r="D20" s="220"/>
      <c r="E20" s="220"/>
      <c r="F20" s="220"/>
      <c r="G20" s="220"/>
      <c r="H20" s="220"/>
      <c r="I20" s="70"/>
    </row>
  </sheetData>
  <sheetProtection/>
  <mergeCells count="17">
    <mergeCell ref="K6:K7"/>
    <mergeCell ref="A20:H20"/>
    <mergeCell ref="A19:H19"/>
    <mergeCell ref="G6:H6"/>
    <mergeCell ref="J6:J7"/>
    <mergeCell ref="A17:D17"/>
    <mergeCell ref="I6:I7"/>
    <mergeCell ref="A2:K2"/>
    <mergeCell ref="A4:A7"/>
    <mergeCell ref="B4:B7"/>
    <mergeCell ref="C4:C7"/>
    <mergeCell ref="D4:D7"/>
    <mergeCell ref="E4:E7"/>
    <mergeCell ref="F4:L4"/>
    <mergeCell ref="F5:F7"/>
    <mergeCell ref="G5:K5"/>
    <mergeCell ref="L5:L7"/>
  </mergeCells>
  <printOptions horizontalCentered="1"/>
  <pageMargins left="0.57" right="0.27" top="0.75" bottom="0.5905511811023623" header="0.5118110236220472" footer="0.5118110236220472"/>
  <pageSetup horizontalDpi="300" verticalDpi="3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6"/>
  <sheetViews>
    <sheetView showGridLines="0" defaultGridColor="0" zoomScalePageLayoutView="0" colorId="7" workbookViewId="0" topLeftCell="A25">
      <selection activeCell="D51" sqref="D51"/>
    </sheetView>
  </sheetViews>
  <sheetFormatPr defaultColWidth="9.00390625" defaultRowHeight="12.75"/>
  <cols>
    <col min="1" max="1" width="6.00390625" style="0" customWidth="1"/>
    <col min="2" max="2" width="10.125" style="0" customWidth="1"/>
    <col min="3" max="3" width="6.00390625" style="0" customWidth="1"/>
    <col min="4" max="4" width="27.25390625" style="0" customWidth="1"/>
    <col min="5" max="5" width="15.25390625" style="0" customWidth="1"/>
    <col min="6" max="6" width="15.00390625" style="10" customWidth="1"/>
    <col min="7" max="7" width="8.625" style="10" customWidth="1"/>
  </cols>
  <sheetData>
    <row r="1" spans="2:7" ht="55.5" customHeight="1">
      <c r="B1" t="s">
        <v>309</v>
      </c>
      <c r="F1" s="243" t="s">
        <v>350</v>
      </c>
      <c r="G1" s="243"/>
    </row>
    <row r="2" spans="1:7" ht="47.25" customHeight="1">
      <c r="A2" s="244" t="s">
        <v>312</v>
      </c>
      <c r="B2" s="244"/>
      <c r="C2" s="244"/>
      <c r="D2" s="244"/>
      <c r="E2" s="244"/>
      <c r="F2" s="244"/>
      <c r="G2" s="245"/>
    </row>
    <row r="3" spans="1:7" ht="9.75" customHeight="1">
      <c r="A3" s="1"/>
      <c r="B3" s="1"/>
      <c r="C3" s="1"/>
      <c r="D3" s="1"/>
      <c r="E3" s="1"/>
      <c r="F3" s="1"/>
      <c r="G3" s="2" t="s">
        <v>0</v>
      </c>
    </row>
    <row r="4" spans="1:7" s="3" customFormat="1" ht="15" customHeight="1">
      <c r="A4" s="180" t="s">
        <v>1</v>
      </c>
      <c r="B4" s="180" t="s">
        <v>9</v>
      </c>
      <c r="C4" s="180" t="s">
        <v>10</v>
      </c>
      <c r="D4" s="180" t="s">
        <v>94</v>
      </c>
      <c r="E4" s="180" t="s">
        <v>313</v>
      </c>
      <c r="F4" s="180" t="s">
        <v>5</v>
      </c>
      <c r="G4" s="180"/>
    </row>
    <row r="5" spans="1:7" s="5" customFormat="1" ht="30.75" customHeight="1">
      <c r="A5" s="180"/>
      <c r="B5" s="180"/>
      <c r="C5" s="180"/>
      <c r="D5" s="180"/>
      <c r="E5" s="180"/>
      <c r="F5" s="4" t="s">
        <v>92</v>
      </c>
      <c r="G5" s="4" t="s">
        <v>93</v>
      </c>
    </row>
    <row r="6" spans="1:7" s="3" customFormat="1" ht="12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</row>
    <row r="7" spans="1:7" s="3" customFormat="1" ht="12.75">
      <c r="A7" s="7">
        <v>750</v>
      </c>
      <c r="B7" s="7">
        <v>75095</v>
      </c>
      <c r="C7" s="7">
        <v>4210</v>
      </c>
      <c r="D7" s="7" t="s">
        <v>317</v>
      </c>
      <c r="E7" s="74">
        <v>5000</v>
      </c>
      <c r="F7" s="74">
        <v>5000</v>
      </c>
      <c r="G7" s="7"/>
    </row>
    <row r="8" spans="1:7" s="3" customFormat="1" ht="12.75">
      <c r="A8" s="8"/>
      <c r="B8" s="8"/>
      <c r="C8" s="8">
        <v>4270</v>
      </c>
      <c r="D8" s="8" t="s">
        <v>317</v>
      </c>
      <c r="E8" s="75">
        <v>15924.3</v>
      </c>
      <c r="F8" s="75">
        <v>15924.3</v>
      </c>
      <c r="G8" s="8"/>
    </row>
    <row r="9" spans="1:7" s="3" customFormat="1" ht="12.75">
      <c r="A9" s="8">
        <v>926</v>
      </c>
      <c r="B9" s="8">
        <v>92601</v>
      </c>
      <c r="C9" s="8">
        <v>4270</v>
      </c>
      <c r="D9" s="8" t="s">
        <v>317</v>
      </c>
      <c r="E9" s="75">
        <v>8000</v>
      </c>
      <c r="F9" s="75">
        <v>8000</v>
      </c>
      <c r="G9" s="8"/>
    </row>
    <row r="10" spans="1:7" s="104" customFormat="1" ht="12.75">
      <c r="A10" s="105"/>
      <c r="B10" s="105"/>
      <c r="C10" s="105"/>
      <c r="D10" s="105" t="s">
        <v>321</v>
      </c>
      <c r="E10" s="107">
        <f>E9+E8+E7</f>
        <v>28924.3</v>
      </c>
      <c r="F10" s="107">
        <f>F9+F8+F7</f>
        <v>28924.3</v>
      </c>
      <c r="G10" s="105"/>
    </row>
    <row r="11" spans="1:7" s="3" customFormat="1" ht="12.75">
      <c r="A11" s="8">
        <v>750</v>
      </c>
      <c r="B11" s="8">
        <v>75095</v>
      </c>
      <c r="C11" s="8">
        <v>4270</v>
      </c>
      <c r="D11" s="8" t="s">
        <v>318</v>
      </c>
      <c r="E11" s="75">
        <v>18713.6</v>
      </c>
      <c r="F11" s="75">
        <v>18713.6</v>
      </c>
      <c r="G11" s="8"/>
    </row>
    <row r="12" spans="1:7" s="104" customFormat="1" ht="12.75">
      <c r="A12" s="105"/>
      <c r="B12" s="105"/>
      <c r="C12" s="105"/>
      <c r="D12" s="105" t="s">
        <v>322</v>
      </c>
      <c r="E12" s="107">
        <f>E11</f>
        <v>18713.6</v>
      </c>
      <c r="F12" s="107">
        <f>F11</f>
        <v>18713.6</v>
      </c>
      <c r="G12" s="105"/>
    </row>
    <row r="13" spans="1:7" s="3" customFormat="1" ht="12.75">
      <c r="A13" s="8">
        <v>750</v>
      </c>
      <c r="B13" s="8">
        <v>75095</v>
      </c>
      <c r="C13" s="8">
        <v>4210</v>
      </c>
      <c r="D13" s="8" t="s">
        <v>319</v>
      </c>
      <c r="E13" s="75">
        <v>4250</v>
      </c>
      <c r="F13" s="75">
        <v>4250</v>
      </c>
      <c r="G13" s="8"/>
    </row>
    <row r="14" spans="1:7" s="3" customFormat="1" ht="12.75">
      <c r="A14" s="8"/>
      <c r="B14" s="8"/>
      <c r="C14" s="8">
        <v>6050</v>
      </c>
      <c r="D14" s="8" t="s">
        <v>320</v>
      </c>
      <c r="E14" s="75">
        <v>1500</v>
      </c>
      <c r="F14" s="75">
        <v>1500</v>
      </c>
      <c r="G14" s="8"/>
    </row>
    <row r="15" spans="1:7" s="3" customFormat="1" ht="12.75">
      <c r="A15" s="8">
        <v>921</v>
      </c>
      <c r="B15" s="8">
        <v>92109</v>
      </c>
      <c r="C15" s="8">
        <v>4210</v>
      </c>
      <c r="D15" s="8" t="s">
        <v>320</v>
      </c>
      <c r="E15" s="75">
        <v>11307.2</v>
      </c>
      <c r="F15" s="75">
        <v>11307.2</v>
      </c>
      <c r="G15" s="8"/>
    </row>
    <row r="16" spans="1:7" s="104" customFormat="1" ht="12.75">
      <c r="A16" s="105"/>
      <c r="B16" s="105"/>
      <c r="C16" s="105"/>
      <c r="D16" s="105" t="s">
        <v>323</v>
      </c>
      <c r="E16" s="107">
        <f>E15+E14+E13</f>
        <v>17057.2</v>
      </c>
      <c r="F16" s="107">
        <f>F15+F14+F13</f>
        <v>17057.2</v>
      </c>
      <c r="G16" s="105"/>
    </row>
    <row r="17" spans="1:7" s="3" customFormat="1" ht="12.75">
      <c r="A17" s="8">
        <v>750</v>
      </c>
      <c r="B17" s="8">
        <v>75095</v>
      </c>
      <c r="C17" s="8">
        <v>4270</v>
      </c>
      <c r="D17" s="8" t="s">
        <v>324</v>
      </c>
      <c r="E17" s="75">
        <v>3000</v>
      </c>
      <c r="F17" s="75">
        <v>3000</v>
      </c>
      <c r="G17" s="8"/>
    </row>
    <row r="18" spans="1:7" s="3" customFormat="1" ht="12.75">
      <c r="A18" s="8">
        <v>921</v>
      </c>
      <c r="B18" s="8">
        <v>92109</v>
      </c>
      <c r="C18" s="8">
        <v>4210</v>
      </c>
      <c r="D18" s="8" t="s">
        <v>324</v>
      </c>
      <c r="E18" s="75">
        <v>8700.5</v>
      </c>
      <c r="F18" s="75">
        <v>8700.5</v>
      </c>
      <c r="G18" s="8"/>
    </row>
    <row r="19" spans="1:7" s="104" customFormat="1" ht="12.75">
      <c r="A19" s="105"/>
      <c r="B19" s="105"/>
      <c r="C19" s="105"/>
      <c r="D19" s="105" t="s">
        <v>325</v>
      </c>
      <c r="E19" s="107">
        <f>E18+E17</f>
        <v>11700.5</v>
      </c>
      <c r="F19" s="107">
        <f>F18+F17</f>
        <v>11700.5</v>
      </c>
      <c r="G19" s="105"/>
    </row>
    <row r="20" spans="1:7" s="3" customFormat="1" ht="12.75">
      <c r="A20" s="8">
        <v>750</v>
      </c>
      <c r="B20" s="8">
        <v>75095</v>
      </c>
      <c r="C20" s="8">
        <v>4210</v>
      </c>
      <c r="D20" s="8" t="s">
        <v>326</v>
      </c>
      <c r="E20" s="75">
        <v>4000</v>
      </c>
      <c r="F20" s="75">
        <v>4000</v>
      </c>
      <c r="G20" s="8"/>
    </row>
    <row r="21" spans="1:7" s="3" customFormat="1" ht="12.75">
      <c r="A21" s="8"/>
      <c r="B21" s="8"/>
      <c r="C21" s="8">
        <v>4270</v>
      </c>
      <c r="D21" s="8" t="s">
        <v>327</v>
      </c>
      <c r="E21" s="75">
        <v>1500</v>
      </c>
      <c r="F21" s="75">
        <v>1500</v>
      </c>
      <c r="G21" s="8"/>
    </row>
    <row r="22" spans="1:7" s="3" customFormat="1" ht="12.75">
      <c r="A22" s="8"/>
      <c r="B22" s="8"/>
      <c r="C22" s="8">
        <v>4300</v>
      </c>
      <c r="D22" s="8" t="s">
        <v>327</v>
      </c>
      <c r="E22" s="75">
        <v>319.7</v>
      </c>
      <c r="F22" s="75">
        <v>319.7</v>
      </c>
      <c r="G22" s="8"/>
    </row>
    <row r="23" spans="1:7" s="3" customFormat="1" ht="12.75">
      <c r="A23" s="8">
        <v>921</v>
      </c>
      <c r="B23" s="8">
        <v>92109</v>
      </c>
      <c r="C23" s="8">
        <v>4210</v>
      </c>
      <c r="D23" s="8" t="s">
        <v>327</v>
      </c>
      <c r="E23" s="75">
        <v>4500</v>
      </c>
      <c r="F23" s="75">
        <v>4500</v>
      </c>
      <c r="G23" s="8"/>
    </row>
    <row r="24" spans="1:7" s="104" customFormat="1" ht="12.75">
      <c r="A24" s="105"/>
      <c r="B24" s="105"/>
      <c r="C24" s="105"/>
      <c r="D24" s="105" t="s">
        <v>328</v>
      </c>
      <c r="E24" s="107">
        <f>E23+E22+E21+E20</f>
        <v>10319.7</v>
      </c>
      <c r="F24" s="107">
        <f>F23+F22+F21+F20</f>
        <v>10319.7</v>
      </c>
      <c r="G24" s="105"/>
    </row>
    <row r="25" spans="1:7" s="3" customFormat="1" ht="12.75">
      <c r="A25" s="8">
        <v>921</v>
      </c>
      <c r="B25" s="8">
        <v>92109</v>
      </c>
      <c r="C25" s="8">
        <v>6050</v>
      </c>
      <c r="D25" s="8" t="s">
        <v>329</v>
      </c>
      <c r="E25" s="75">
        <v>14026.1</v>
      </c>
      <c r="F25" s="75">
        <v>14026.1</v>
      </c>
      <c r="G25" s="8"/>
    </row>
    <row r="26" spans="1:7" s="104" customFormat="1" ht="12.75">
      <c r="A26" s="105"/>
      <c r="B26" s="105"/>
      <c r="C26" s="105"/>
      <c r="D26" s="105" t="s">
        <v>330</v>
      </c>
      <c r="E26" s="107">
        <f>E25</f>
        <v>14026.1</v>
      </c>
      <c r="F26" s="107">
        <f>F25</f>
        <v>14026.1</v>
      </c>
      <c r="G26" s="105"/>
    </row>
    <row r="27" spans="1:7" s="3" customFormat="1" ht="12.75">
      <c r="A27" s="8">
        <v>921</v>
      </c>
      <c r="B27" s="8">
        <v>92109</v>
      </c>
      <c r="C27" s="8">
        <v>6050</v>
      </c>
      <c r="D27" s="8" t="s">
        <v>331</v>
      </c>
      <c r="E27" s="75">
        <v>9484</v>
      </c>
      <c r="F27" s="75">
        <v>9484</v>
      </c>
      <c r="G27" s="8"/>
    </row>
    <row r="28" spans="1:7" s="104" customFormat="1" ht="12.75">
      <c r="A28" s="105"/>
      <c r="B28" s="105"/>
      <c r="C28" s="105"/>
      <c r="D28" s="105" t="s">
        <v>332</v>
      </c>
      <c r="E28" s="107">
        <v>9484</v>
      </c>
      <c r="F28" s="107">
        <f>F27</f>
        <v>9484</v>
      </c>
      <c r="G28" s="105"/>
    </row>
    <row r="29" spans="1:7" s="3" customFormat="1" ht="12.75">
      <c r="A29" s="8">
        <v>750</v>
      </c>
      <c r="B29" s="8">
        <v>75095</v>
      </c>
      <c r="C29" s="8">
        <v>4270</v>
      </c>
      <c r="D29" s="8" t="s">
        <v>333</v>
      </c>
      <c r="E29" s="75">
        <v>11082.8</v>
      </c>
      <c r="F29" s="75">
        <v>11082.8</v>
      </c>
      <c r="G29" s="8"/>
    </row>
    <row r="30" spans="1:7" s="104" customFormat="1" ht="12.75">
      <c r="A30" s="105"/>
      <c r="B30" s="105"/>
      <c r="C30" s="105"/>
      <c r="D30" s="105" t="s">
        <v>334</v>
      </c>
      <c r="E30" s="107">
        <f>E29</f>
        <v>11082.8</v>
      </c>
      <c r="F30" s="107">
        <f>F29</f>
        <v>11082.8</v>
      </c>
      <c r="G30" s="105"/>
    </row>
    <row r="31" spans="1:7" s="3" customFormat="1" ht="12.75">
      <c r="A31" s="8">
        <v>750</v>
      </c>
      <c r="B31" s="8">
        <v>75095</v>
      </c>
      <c r="C31" s="8">
        <v>4210</v>
      </c>
      <c r="D31" s="8" t="s">
        <v>335</v>
      </c>
      <c r="E31" s="75">
        <v>4000</v>
      </c>
      <c r="F31" s="75">
        <v>4000</v>
      </c>
      <c r="G31" s="8"/>
    </row>
    <row r="32" spans="1:7" s="3" customFormat="1" ht="12.75">
      <c r="A32" s="8"/>
      <c r="B32" s="8"/>
      <c r="C32" s="8">
        <v>6050</v>
      </c>
      <c r="D32" s="8" t="s">
        <v>336</v>
      </c>
      <c r="E32" s="75">
        <v>5000</v>
      </c>
      <c r="F32" s="75">
        <v>5000</v>
      </c>
      <c r="G32" s="8"/>
    </row>
    <row r="33" spans="1:7" s="3" customFormat="1" ht="12.75">
      <c r="A33" s="8">
        <v>921</v>
      </c>
      <c r="B33" s="8">
        <v>92109</v>
      </c>
      <c r="C33" s="8">
        <v>6050</v>
      </c>
      <c r="D33" s="8" t="s">
        <v>335</v>
      </c>
      <c r="E33" s="75">
        <v>6199</v>
      </c>
      <c r="F33" s="75">
        <v>6199</v>
      </c>
      <c r="G33" s="8"/>
    </row>
    <row r="34" spans="1:7" s="3" customFormat="1" ht="12.75">
      <c r="A34" s="8"/>
      <c r="B34" s="8"/>
      <c r="C34" s="8">
        <v>4210</v>
      </c>
      <c r="D34" s="8" t="s">
        <v>337</v>
      </c>
      <c r="E34" s="75">
        <v>3000</v>
      </c>
      <c r="F34" s="75">
        <v>3000</v>
      </c>
      <c r="G34" s="8"/>
    </row>
    <row r="35" spans="1:7" s="3" customFormat="1" ht="12.75">
      <c r="A35" s="8">
        <v>754</v>
      </c>
      <c r="B35" s="8">
        <v>75412</v>
      </c>
      <c r="C35" s="8">
        <v>4270</v>
      </c>
      <c r="D35" s="8" t="s">
        <v>337</v>
      </c>
      <c r="E35" s="75">
        <v>8000</v>
      </c>
      <c r="F35" s="75">
        <v>8000</v>
      </c>
      <c r="G35" s="8"/>
    </row>
    <row r="36" spans="1:7" s="104" customFormat="1" ht="12.75">
      <c r="A36" s="105"/>
      <c r="B36" s="105"/>
      <c r="C36" s="105"/>
      <c r="D36" s="105" t="s">
        <v>338</v>
      </c>
      <c r="E36" s="107">
        <f>E35+E34+E33+E32+E31</f>
        <v>26199</v>
      </c>
      <c r="F36" s="107">
        <f>F35+F34+F33+F32+F31</f>
        <v>26199</v>
      </c>
      <c r="G36" s="105"/>
    </row>
    <row r="37" spans="1:7" s="3" customFormat="1" ht="12.75">
      <c r="A37" s="8">
        <v>750</v>
      </c>
      <c r="B37" s="8">
        <v>75095</v>
      </c>
      <c r="C37" s="8">
        <v>4210</v>
      </c>
      <c r="D37" s="8" t="s">
        <v>339</v>
      </c>
      <c r="E37" s="75">
        <v>6197.6</v>
      </c>
      <c r="F37" s="75">
        <v>6197.6</v>
      </c>
      <c r="G37" s="8"/>
    </row>
    <row r="38" spans="1:7" s="3" customFormat="1" ht="12.75">
      <c r="A38" s="8"/>
      <c r="B38" s="8"/>
      <c r="C38" s="8">
        <v>4270</v>
      </c>
      <c r="D38" s="8" t="s">
        <v>339</v>
      </c>
      <c r="E38" s="75">
        <v>500</v>
      </c>
      <c r="F38" s="75">
        <v>500</v>
      </c>
      <c r="G38" s="8"/>
    </row>
    <row r="39" spans="1:7" s="3" customFormat="1" ht="12.75">
      <c r="A39" s="8">
        <v>921</v>
      </c>
      <c r="B39" s="8">
        <v>92109</v>
      </c>
      <c r="C39" s="8">
        <v>4210</v>
      </c>
      <c r="D39" s="8" t="s">
        <v>340</v>
      </c>
      <c r="E39" s="75">
        <v>9000</v>
      </c>
      <c r="F39" s="75">
        <v>9000</v>
      </c>
      <c r="G39" s="8"/>
    </row>
    <row r="40" spans="1:7" s="104" customFormat="1" ht="12.75">
      <c r="A40" s="105"/>
      <c r="B40" s="105"/>
      <c r="C40" s="105"/>
      <c r="D40" s="105" t="s">
        <v>341</v>
      </c>
      <c r="E40" s="107">
        <f>E39+E38+E37</f>
        <v>15697.6</v>
      </c>
      <c r="F40" s="107">
        <f>F39+F38+F37</f>
        <v>15697.6</v>
      </c>
      <c r="G40" s="105"/>
    </row>
    <row r="41" spans="1:7" s="3" customFormat="1" ht="12.75">
      <c r="A41" s="8">
        <v>750</v>
      </c>
      <c r="B41" s="8">
        <v>75095</v>
      </c>
      <c r="C41" s="8">
        <v>4210</v>
      </c>
      <c r="D41" s="8" t="s">
        <v>342</v>
      </c>
      <c r="E41" s="75">
        <v>726.7</v>
      </c>
      <c r="F41" s="75">
        <v>726.7</v>
      </c>
      <c r="G41" s="8"/>
    </row>
    <row r="42" spans="1:7" s="3" customFormat="1" ht="12.75">
      <c r="A42" s="8"/>
      <c r="B42" s="8"/>
      <c r="C42" s="8">
        <v>4270</v>
      </c>
      <c r="D42" s="8" t="s">
        <v>342</v>
      </c>
      <c r="E42" s="75">
        <v>2000</v>
      </c>
      <c r="F42" s="75">
        <v>2000</v>
      </c>
      <c r="G42" s="8"/>
    </row>
    <row r="43" spans="1:7" s="3" customFormat="1" ht="12.75">
      <c r="A43" s="8"/>
      <c r="B43" s="8"/>
      <c r="C43" s="8">
        <v>6060</v>
      </c>
      <c r="D43" s="8" t="s">
        <v>343</v>
      </c>
      <c r="E43" s="75">
        <v>6000</v>
      </c>
      <c r="F43" s="75">
        <v>6000</v>
      </c>
      <c r="G43" s="8"/>
    </row>
    <row r="44" spans="1:7" s="3" customFormat="1" ht="12.75">
      <c r="A44" s="8">
        <v>921</v>
      </c>
      <c r="B44" s="8">
        <v>92109</v>
      </c>
      <c r="C44" s="8">
        <v>4210</v>
      </c>
      <c r="D44" s="8" t="s">
        <v>343</v>
      </c>
      <c r="E44" s="75">
        <v>4500</v>
      </c>
      <c r="F44" s="75">
        <v>4500</v>
      </c>
      <c r="G44" s="8"/>
    </row>
    <row r="45" spans="1:7" s="104" customFormat="1" ht="12.75">
      <c r="A45" s="105"/>
      <c r="B45" s="105"/>
      <c r="C45" s="105"/>
      <c r="D45" s="105" t="s">
        <v>344</v>
      </c>
      <c r="E45" s="107">
        <f>E41+E42+E43+E44</f>
        <v>13226.7</v>
      </c>
      <c r="F45" s="107">
        <f>F41+F42+F43+F44</f>
        <v>13226.7</v>
      </c>
      <c r="G45" s="105"/>
    </row>
    <row r="46" spans="1:7" ht="12.75">
      <c r="A46" s="242" t="s">
        <v>8</v>
      </c>
      <c r="B46" s="242"/>
      <c r="C46" s="242"/>
      <c r="D46" s="242"/>
      <c r="E46" s="100">
        <f>E45+E40+E36+E30+E28+E26+E24+E19+E16+E12+E10</f>
        <v>176431.5</v>
      </c>
      <c r="F46" s="100">
        <f>F45+F40+F36+F30+F28+F26+F24+F19+F16+F12+F10</f>
        <v>176431.5</v>
      </c>
      <c r="G46" s="9"/>
    </row>
    <row r="47" spans="2:5" ht="12.75">
      <c r="B47" s="10"/>
      <c r="C47" s="10"/>
      <c r="D47" s="10"/>
      <c r="E47" s="10"/>
    </row>
    <row r="48" spans="1:5" ht="12.75">
      <c r="A48" s="175"/>
      <c r="B48" s="175"/>
      <c r="C48" s="175"/>
      <c r="D48" s="175"/>
      <c r="E48" s="10"/>
    </row>
    <row r="49" spans="2:5" ht="12.75">
      <c r="B49" s="10"/>
      <c r="C49" s="10"/>
      <c r="D49" s="10"/>
      <c r="E49" s="10"/>
    </row>
    <row r="50" spans="2:5" ht="12.75">
      <c r="B50" s="10"/>
      <c r="C50" s="10"/>
      <c r="D50" s="10"/>
      <c r="E50" s="10"/>
    </row>
    <row r="51" spans="2:5" ht="12.75">
      <c r="B51" s="10"/>
      <c r="C51" s="10"/>
      <c r="D51" s="10"/>
      <c r="E51" s="10"/>
    </row>
    <row r="52" spans="2:5" ht="12.75">
      <c r="B52" s="10"/>
      <c r="C52" s="10"/>
      <c r="D52" s="10"/>
      <c r="E52" s="10"/>
    </row>
    <row r="53" spans="2:5" ht="12.75">
      <c r="B53" s="10"/>
      <c r="C53" s="10"/>
      <c r="D53" s="10"/>
      <c r="E53" s="10"/>
    </row>
    <row r="54" spans="2:5" ht="12.75">
      <c r="B54" s="10"/>
      <c r="C54" s="10"/>
      <c r="D54" s="10"/>
      <c r="E54" s="10"/>
    </row>
    <row r="55" spans="2:5" ht="12.75">
      <c r="B55" s="10"/>
      <c r="C55" s="10"/>
      <c r="D55" s="10"/>
      <c r="E55" s="10"/>
    </row>
    <row r="56" spans="2:5" ht="12.75">
      <c r="B56" s="10"/>
      <c r="C56" s="10"/>
      <c r="D56" s="10"/>
      <c r="E56" s="10"/>
    </row>
  </sheetData>
  <sheetProtection/>
  <mergeCells count="10">
    <mergeCell ref="A46:D46"/>
    <mergeCell ref="A48:D48"/>
    <mergeCell ref="F1:G1"/>
    <mergeCell ref="A2:G2"/>
    <mergeCell ref="A4:A5"/>
    <mergeCell ref="B4:B5"/>
    <mergeCell ref="C4:C5"/>
    <mergeCell ref="D4:D5"/>
    <mergeCell ref="E4:E5"/>
    <mergeCell ref="F4:G4"/>
  </mergeCells>
  <printOptions horizontalCentered="1"/>
  <pageMargins left="0.68" right="0.54" top="1.03" bottom="0.5905511811023623" header="0.5118110236220472" footer="0.5118110236220472"/>
  <pageSetup horizontalDpi="300" verticalDpi="3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3"/>
  <sheetViews>
    <sheetView showGridLines="0" zoomScalePageLayoutView="0" workbookViewId="0" topLeftCell="A1">
      <selection activeCell="L4" sqref="L4"/>
    </sheetView>
  </sheetViews>
  <sheetFormatPr defaultColWidth="9.00390625" defaultRowHeight="12.75"/>
  <cols>
    <col min="1" max="1" width="4.75390625" style="0" customWidth="1"/>
    <col min="2" max="2" width="30.00390625" style="0" customWidth="1"/>
    <col min="3" max="3" width="16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9.375" style="0" customWidth="1"/>
  </cols>
  <sheetData>
    <row r="1" ht="48.75" customHeight="1">
      <c r="J1" s="16" t="s">
        <v>69</v>
      </c>
    </row>
    <row r="2" spans="1:10" ht="48" customHeight="1">
      <c r="A2" s="217" t="s">
        <v>115</v>
      </c>
      <c r="B2" s="218"/>
      <c r="C2" s="218"/>
      <c r="D2" s="218"/>
      <c r="E2" s="218"/>
      <c r="F2" s="218"/>
      <c r="G2" s="248"/>
      <c r="H2" s="249"/>
      <c r="I2" s="249"/>
      <c r="J2" s="249"/>
    </row>
    <row r="3" spans="1:9" ht="9.75" customHeight="1">
      <c r="A3" s="10"/>
      <c r="B3" s="10"/>
      <c r="C3" s="10"/>
      <c r="D3" s="10"/>
      <c r="E3" s="10"/>
      <c r="F3" s="10"/>
      <c r="G3" s="10"/>
      <c r="H3" s="10"/>
      <c r="I3" s="10"/>
    </row>
    <row r="4" spans="1:10" ht="30" customHeight="1">
      <c r="A4" s="250"/>
      <c r="B4" s="250" t="s">
        <v>57</v>
      </c>
      <c r="C4" s="246" t="s">
        <v>58</v>
      </c>
      <c r="D4" s="246" t="s">
        <v>59</v>
      </c>
      <c r="E4" s="246"/>
      <c r="F4" s="246"/>
      <c r="G4" s="246"/>
      <c r="H4" s="246" t="s">
        <v>111</v>
      </c>
      <c r="I4" s="246"/>
      <c r="J4" s="246" t="s">
        <v>60</v>
      </c>
    </row>
    <row r="5" spans="1:10" ht="12" customHeight="1">
      <c r="A5" s="250"/>
      <c r="B5" s="250"/>
      <c r="C5" s="246"/>
      <c r="D5" s="246" t="s">
        <v>61</v>
      </c>
      <c r="E5" s="247" t="s">
        <v>13</v>
      </c>
      <c r="F5" s="247"/>
      <c r="G5" s="247"/>
      <c r="H5" s="246" t="s">
        <v>61</v>
      </c>
      <c r="I5" s="246" t="s">
        <v>62</v>
      </c>
      <c r="J5" s="246"/>
    </row>
    <row r="6" spans="1:10" ht="18" customHeight="1">
      <c r="A6" s="250"/>
      <c r="B6" s="250"/>
      <c r="C6" s="246"/>
      <c r="D6" s="246"/>
      <c r="E6" s="246" t="s">
        <v>63</v>
      </c>
      <c r="F6" s="247" t="s">
        <v>5</v>
      </c>
      <c r="G6" s="247"/>
      <c r="H6" s="246"/>
      <c r="I6" s="246"/>
      <c r="J6" s="246"/>
    </row>
    <row r="7" spans="1:10" ht="42" customHeight="1">
      <c r="A7" s="250"/>
      <c r="B7" s="250"/>
      <c r="C7" s="246"/>
      <c r="D7" s="246"/>
      <c r="E7" s="246"/>
      <c r="F7" s="20" t="s">
        <v>64</v>
      </c>
      <c r="G7" s="20" t="s">
        <v>65</v>
      </c>
      <c r="H7" s="246"/>
      <c r="I7" s="246"/>
      <c r="J7" s="246"/>
    </row>
    <row r="8" spans="1:10" ht="12.75" customHeight="1">
      <c r="A8" s="39">
        <v>1</v>
      </c>
      <c r="B8" s="39">
        <v>2</v>
      </c>
      <c r="C8" s="39">
        <v>3</v>
      </c>
      <c r="D8" s="39">
        <v>4</v>
      </c>
      <c r="E8" s="39">
        <v>5</v>
      </c>
      <c r="F8" s="39">
        <v>6</v>
      </c>
      <c r="G8" s="39">
        <v>7</v>
      </c>
      <c r="H8" s="39">
        <v>8</v>
      </c>
      <c r="I8" s="39">
        <v>9</v>
      </c>
      <c r="J8" s="39">
        <v>10</v>
      </c>
    </row>
    <row r="9" spans="1:13" ht="29.25" customHeight="1">
      <c r="A9" s="61" t="s">
        <v>66</v>
      </c>
      <c r="B9" s="44" t="s">
        <v>67</v>
      </c>
      <c r="C9" s="59"/>
      <c r="D9" s="59"/>
      <c r="E9" s="59"/>
      <c r="F9" s="59"/>
      <c r="G9" s="59"/>
      <c r="H9" s="59"/>
      <c r="I9" s="59"/>
      <c r="J9" s="59"/>
      <c r="M9" t="s">
        <v>95</v>
      </c>
    </row>
    <row r="10" spans="1:10" ht="19.5" customHeight="1">
      <c r="A10" s="60"/>
      <c r="B10" s="66" t="s">
        <v>5</v>
      </c>
      <c r="C10" s="59"/>
      <c r="D10" s="59"/>
      <c r="E10" s="59"/>
      <c r="F10" s="59"/>
      <c r="G10" s="59"/>
      <c r="H10" s="59"/>
      <c r="I10" s="59"/>
      <c r="J10" s="59"/>
    </row>
    <row r="11" spans="1:10" ht="19.5" customHeight="1">
      <c r="A11" s="60"/>
      <c r="B11" s="67" t="s">
        <v>20</v>
      </c>
      <c r="C11" s="59"/>
      <c r="D11" s="59"/>
      <c r="E11" s="59"/>
      <c r="F11" s="59"/>
      <c r="G11" s="59"/>
      <c r="H11" s="59"/>
      <c r="I11" s="59"/>
      <c r="J11" s="59"/>
    </row>
    <row r="12" spans="1:10" ht="19.5" customHeight="1">
      <c r="A12" s="60"/>
      <c r="B12" s="67" t="s">
        <v>23</v>
      </c>
      <c r="C12" s="59"/>
      <c r="D12" s="59"/>
      <c r="E12" s="59"/>
      <c r="F12" s="59"/>
      <c r="G12" s="59"/>
      <c r="H12" s="59"/>
      <c r="I12" s="59"/>
      <c r="J12" s="59"/>
    </row>
    <row r="13" spans="1:10" ht="19.5" customHeight="1">
      <c r="A13" s="60"/>
      <c r="B13" s="67" t="s">
        <v>25</v>
      </c>
      <c r="C13" s="59"/>
      <c r="D13" s="59"/>
      <c r="E13" s="59"/>
      <c r="F13" s="59"/>
      <c r="G13" s="59"/>
      <c r="H13" s="59"/>
      <c r="I13" s="59"/>
      <c r="J13" s="59"/>
    </row>
  </sheetData>
  <sheetProtection/>
  <mergeCells count="13">
    <mergeCell ref="D5:D7"/>
    <mergeCell ref="E5:G5"/>
    <mergeCell ref="H5:H7"/>
    <mergeCell ref="I5:I7"/>
    <mergeCell ref="E6:E7"/>
    <mergeCell ref="F6:G6"/>
    <mergeCell ref="A2:J2"/>
    <mergeCell ref="A4:A7"/>
    <mergeCell ref="B4:B7"/>
    <mergeCell ref="C4:C7"/>
    <mergeCell ref="D4:G4"/>
    <mergeCell ref="H4:I4"/>
    <mergeCell ref="J4:J7"/>
  </mergeCells>
  <printOptions horizontalCentered="1"/>
  <pageMargins left="0.57" right="0.54" top="0.46" bottom="0.38" header="0.5118110236220472" footer="0.35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8"/>
  <sheetViews>
    <sheetView showGridLines="0" zoomScalePageLayoutView="0" workbookViewId="0" topLeftCell="A1">
      <selection activeCell="K5" sqref="K5"/>
    </sheetView>
  </sheetViews>
  <sheetFormatPr defaultColWidth="9.00390625" defaultRowHeight="12.75"/>
  <cols>
    <col min="1" max="1" width="4.75390625" style="0" customWidth="1"/>
    <col min="2" max="2" width="30.00390625" style="0" customWidth="1"/>
    <col min="3" max="3" width="15.125" style="0" customWidth="1"/>
    <col min="4" max="4" width="10.75390625" style="0" customWidth="1"/>
    <col min="5" max="5" width="9.75390625" style="0" customWidth="1"/>
    <col min="6" max="6" width="14.125" style="0" customWidth="1"/>
    <col min="7" max="7" width="19.375" style="0" customWidth="1"/>
  </cols>
  <sheetData>
    <row r="1" ht="48.75" customHeight="1">
      <c r="G1" s="16" t="s">
        <v>70</v>
      </c>
    </row>
    <row r="2" spans="1:6" ht="48" customHeight="1">
      <c r="A2" s="217" t="s">
        <v>116</v>
      </c>
      <c r="B2" s="218"/>
      <c r="C2" s="218"/>
      <c r="D2" s="218"/>
      <c r="E2" s="249"/>
      <c r="F2" s="249"/>
    </row>
    <row r="3" spans="1:7" ht="9.75" customHeight="1">
      <c r="A3" s="10"/>
      <c r="B3" s="10"/>
      <c r="C3" s="10"/>
      <c r="D3" s="10"/>
      <c r="E3" s="10"/>
      <c r="G3" s="2" t="s">
        <v>0</v>
      </c>
    </row>
    <row r="4" spans="1:7" ht="30" customHeight="1">
      <c r="A4" s="250"/>
      <c r="B4" s="250" t="s">
        <v>57</v>
      </c>
      <c r="C4" s="246" t="s">
        <v>58</v>
      </c>
      <c r="D4" s="252" t="s">
        <v>90</v>
      </c>
      <c r="E4" s="252" t="s">
        <v>91</v>
      </c>
      <c r="F4" s="246" t="s">
        <v>60</v>
      </c>
      <c r="G4" s="246" t="s">
        <v>117</v>
      </c>
    </row>
    <row r="5" spans="1:7" ht="12" customHeight="1">
      <c r="A5" s="250"/>
      <c r="B5" s="250"/>
      <c r="C5" s="246"/>
      <c r="D5" s="253"/>
      <c r="E5" s="253"/>
      <c r="F5" s="246"/>
      <c r="G5" s="246"/>
    </row>
    <row r="6" spans="1:7" ht="18" customHeight="1">
      <c r="A6" s="250"/>
      <c r="B6" s="250"/>
      <c r="C6" s="246"/>
      <c r="D6" s="253"/>
      <c r="E6" s="253"/>
      <c r="F6" s="246"/>
      <c r="G6" s="246"/>
    </row>
    <row r="7" spans="1:7" ht="42" customHeight="1">
      <c r="A7" s="250"/>
      <c r="B7" s="250"/>
      <c r="C7" s="246"/>
      <c r="D7" s="254"/>
      <c r="E7" s="254"/>
      <c r="F7" s="246"/>
      <c r="G7" s="246"/>
    </row>
    <row r="8" spans="1:7" ht="12.75" customHeight="1">
      <c r="A8" s="39">
        <v>1</v>
      </c>
      <c r="B8" s="39">
        <v>2</v>
      </c>
      <c r="C8" s="39">
        <v>3</v>
      </c>
      <c r="D8" s="39">
        <v>4</v>
      </c>
      <c r="E8" s="39">
        <v>5</v>
      </c>
      <c r="F8" s="39">
        <v>6</v>
      </c>
      <c r="G8" s="39">
        <v>7</v>
      </c>
    </row>
    <row r="9" spans="1:7" ht="19.5" customHeight="1">
      <c r="A9" s="37"/>
      <c r="B9" s="41" t="s">
        <v>5</v>
      </c>
      <c r="C9" s="37"/>
      <c r="D9" s="37"/>
      <c r="E9" s="37"/>
      <c r="F9" s="37"/>
      <c r="G9" s="37"/>
    </row>
    <row r="10" spans="1:7" ht="19.5" customHeight="1">
      <c r="A10" s="37"/>
      <c r="B10" s="42" t="s">
        <v>20</v>
      </c>
      <c r="C10" s="37"/>
      <c r="D10" s="37"/>
      <c r="E10" s="37"/>
      <c r="F10" s="37"/>
      <c r="G10" s="37"/>
    </row>
    <row r="11" spans="1:7" ht="19.5" customHeight="1">
      <c r="A11" s="37"/>
      <c r="B11" s="42" t="s">
        <v>23</v>
      </c>
      <c r="C11" s="37"/>
      <c r="D11" s="37"/>
      <c r="E11" s="37"/>
      <c r="F11" s="37"/>
      <c r="G11" s="37"/>
    </row>
    <row r="12" spans="1:7" ht="19.5" customHeight="1">
      <c r="A12" s="38"/>
      <c r="B12" s="43" t="s">
        <v>25</v>
      </c>
      <c r="C12" s="38"/>
      <c r="D12" s="38"/>
      <c r="E12" s="38"/>
      <c r="F12" s="38"/>
      <c r="G12" s="38"/>
    </row>
    <row r="13" spans="1:7" s="45" customFormat="1" ht="19.5" customHeight="1">
      <c r="A13" s="251" t="s">
        <v>68</v>
      </c>
      <c r="B13" s="251"/>
      <c r="C13" s="44"/>
      <c r="D13" s="44"/>
      <c r="E13" s="44"/>
      <c r="F13" s="44"/>
      <c r="G13" s="44"/>
    </row>
    <row r="14" ht="15" customHeight="1"/>
    <row r="15" ht="12.75" customHeight="1">
      <c r="A15" s="46"/>
    </row>
    <row r="16" ht="12.75">
      <c r="A16" s="46"/>
    </row>
    <row r="17" ht="12.75">
      <c r="A17" s="46"/>
    </row>
    <row r="18" ht="12.75">
      <c r="A18" s="46"/>
    </row>
  </sheetData>
  <sheetProtection/>
  <mergeCells count="9">
    <mergeCell ref="A13:B13"/>
    <mergeCell ref="G4:G7"/>
    <mergeCell ref="D4:D7"/>
    <mergeCell ref="E4:E7"/>
    <mergeCell ref="A2:F2"/>
    <mergeCell ref="A4:A7"/>
    <mergeCell ref="B4:B7"/>
    <mergeCell ref="C4:C7"/>
    <mergeCell ref="F4:F7"/>
  </mergeCells>
  <printOptions horizontalCentered="1"/>
  <pageMargins left="0.57" right="0.54" top="0.46" bottom="0.38" header="0.5118110236220472" footer="0.3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Mkus</dc:creator>
  <cp:keywords/>
  <dc:description/>
  <cp:lastModifiedBy>OC</cp:lastModifiedBy>
  <cp:lastPrinted>2013-01-07T10:04:31Z</cp:lastPrinted>
  <dcterms:created xsi:type="dcterms:W3CDTF">2009-10-01T05:59:07Z</dcterms:created>
  <dcterms:modified xsi:type="dcterms:W3CDTF">2013-01-07T10:06:23Z</dcterms:modified>
  <cp:category/>
  <cp:version/>
  <cp:contentType/>
  <cp:contentStatus/>
</cp:coreProperties>
</file>