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1" sheetId="1" r:id="rId1"/>
    <sheet name="2" sheetId="2" r:id="rId2"/>
    <sheet name="3" sheetId="3" r:id="rId3"/>
    <sheet name="4" sheetId="4" r:id="rId4"/>
    <sheet name="7" sheetId="5" r:id="rId5"/>
    <sheet name="Arkusz1" sheetId="6" r:id="rId6"/>
    <sheet name="Arkusz2" sheetId="7" r:id="rId7"/>
  </sheets>
  <definedNames>
    <definedName name="_xlnm.Print_Area" localSheetId="0">'1'!$A$1:$I$136</definedName>
    <definedName name="_xlnm.Print_Area" localSheetId="1">'2'!$A$1:$I$334</definedName>
    <definedName name="_xlnm.Print_Area" localSheetId="2">'3'!$A$1:$E$23</definedName>
    <definedName name="_xlnm.Print_Area" localSheetId="3">'4'!$A$1:$G$44</definedName>
    <definedName name="_xlnm.Print_Area" localSheetId="4">'7'!$A$1:$G$51</definedName>
  </definedNames>
  <calcPr fullCalcOnLoad="1"/>
</workbook>
</file>

<file path=xl/sharedStrings.xml><?xml version="1.0" encoding="utf-8"?>
<sst xmlns="http://schemas.openxmlformats.org/spreadsheetml/2006/main" count="884" uniqueCount="423">
  <si>
    <t>w złotych</t>
  </si>
  <si>
    <t>Dział</t>
  </si>
  <si>
    <t>Rozdział*</t>
  </si>
  <si>
    <t>§</t>
  </si>
  <si>
    <t>Źródła dochodów</t>
  </si>
  <si>
    <t>z tego:</t>
  </si>
  <si>
    <t>Dochody
bieżące</t>
  </si>
  <si>
    <t>Ogółem:</t>
  </si>
  <si>
    <t>Rozdział</t>
  </si>
  <si>
    <t>§*</t>
  </si>
  <si>
    <t>Nazwa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</si>
  <si>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</si>
  <si>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</si>
  <si>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</si>
  <si>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</si>
  <si>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</si>
  <si>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</si>
  <si>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</si>
  <si>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</si>
  <si>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</si>
  <si>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</si>
  <si>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</si>
  <si>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</si>
  <si>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</si>
  <si>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</si>
  <si>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</si>
  <si>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</si>
  <si>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</si>
  <si>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</si>
  <si>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</si>
  <si>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</si>
  <si>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</si>
  <si>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</si>
  <si>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</si>
  <si>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</si>
  <si>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</si>
  <si>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</si>
  <si>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</si>
  <si>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</si>
  <si>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</si>
  <si>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</si>
  <si>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</si>
  <si>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</si>
  <si>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</si>
  <si>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</si>
  <si>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</si>
  <si>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</si>
  <si>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</si>
  <si>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</si>
  <si>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</si>
  <si>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</si>
  <si>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</si>
  <si>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* do fakultatywnego wykorzystania przez organ stanowiący</t>
  </si>
  <si>
    <t>Dochody ogółem</t>
  </si>
  <si>
    <t>Wydatki ogółem</t>
  </si>
  <si>
    <t>Fundusz sołecki</t>
  </si>
  <si>
    <t>Pozostałe wydatki</t>
  </si>
  <si>
    <t>Jednostka pomocnicza</t>
  </si>
  <si>
    <t>§**</t>
  </si>
  <si>
    <t>Wolne środki</t>
  </si>
  <si>
    <t>§ 950</t>
  </si>
  <si>
    <t>9.</t>
  </si>
  <si>
    <t>GOSPODARKA MIESZKANIOWA</t>
  </si>
  <si>
    <t>0750</t>
  </si>
  <si>
    <t>DZIAŁALNOŚĆ USŁUGOWA</t>
  </si>
  <si>
    <t>Cmentarze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</si>
  <si>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</si>
  <si>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</si>
  <si>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</si>
  <si>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</si>
  <si>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Urzędy gmin</t>
  </si>
  <si>
    <t>0970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</si>
  <si>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</si>
  <si>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</si>
  <si>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</si>
  <si>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DOCHODY OD OSÓB PRAWNYCH, OD OSÓB FIZYCZNYCH I OD INNYCH JEDNOSTEK NIEPOSIADAJACYCH OSOBOWOSCI PRAWNEJ ORAZ WYDATKI ZWIAZANE Z ICH POBOREM</t>
  </si>
  <si>
    <t>Wpływy z podatku rolnego, podatku leśnego, podatku od czynności cywilnoprwanych,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</si>
  <si>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</si>
  <si>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</si>
  <si>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</si>
  <si>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</si>
  <si>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</si>
  <si>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</si>
  <si>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</si>
  <si>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</si>
  <si>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0910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</si>
  <si>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</si>
  <si>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</si>
  <si>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</si>
  <si>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</si>
  <si>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</si>
  <si>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</si>
  <si>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</si>
  <si>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</si>
  <si>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</si>
  <si>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</si>
  <si>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</si>
  <si>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</si>
  <si>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</si>
  <si>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</si>
  <si>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</si>
  <si>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</si>
  <si>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</si>
  <si>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terytiorialnego</t>
  </si>
  <si>
    <t>2920</t>
  </si>
  <si>
    <t>Subwencje ogólne z budżetu państwa</t>
  </si>
  <si>
    <t>POMOC SPOŁECZNA</t>
  </si>
  <si>
    <t>Świadczenia rodzinne, świadczenia z funduszu alimentacyjnego oraz składki na ubezpieczenie emerytalne i rentowe z ubezpieczenia społecznego</t>
  </si>
  <si>
    <t>2030</t>
  </si>
  <si>
    <t xml:space="preserve">Dotacje celowe otrzymane z budżetu państwa na realizację własnych zadań bieżących gmin </t>
  </si>
  <si>
    <t>Zasiłki i pomoc w naturze oraz składki na ubezpieczenia emerytalno rentowe</t>
  </si>
  <si>
    <t>Zasiłki stałe</t>
  </si>
  <si>
    <t>Ośrodki pomocy społecznej</t>
  </si>
  <si>
    <t>Pozostała działaność</t>
  </si>
  <si>
    <t>GOSPODARKA KOMUNALNA I OCHRONA ŚRODOWISKA</t>
  </si>
  <si>
    <t>KULTURA I OCHRONA DZIEDZICTWA NARODOWEGO</t>
  </si>
  <si>
    <t>Domy i ośrodki kultury, świetlice i kluby</t>
  </si>
  <si>
    <t>KULTURA FIZYCZNA I SPORT</t>
  </si>
  <si>
    <t>Obiekty sportowe</t>
  </si>
  <si>
    <t>OŚWIATA I WYCHOWANIE</t>
  </si>
  <si>
    <t>Szkoły podstawowe</t>
  </si>
  <si>
    <t>010</t>
  </si>
  <si>
    <t>TRANSPORT I ŁĄCZNOŚĆ</t>
  </si>
  <si>
    <t>Izby rolnicze</t>
  </si>
  <si>
    <t>Wpłaty gmin na rzecz izb rolniczych w wysokości 2% uzyskanych wpływów z podatku rolnego</t>
  </si>
  <si>
    <t>Różne opłaty i składki</t>
  </si>
  <si>
    <t>Pozostała działalność</t>
  </si>
  <si>
    <t>600</t>
  </si>
  <si>
    <t>ROLNICTWO I ŁOWIECTWO</t>
  </si>
  <si>
    <t>60016</t>
  </si>
  <si>
    <t>Zakup usług remontowych</t>
  </si>
  <si>
    <t>Drogi publiczne gminne</t>
  </si>
  <si>
    <t xml:space="preserve">Wydatki inwestycyjne jednostek budżetowych </t>
  </si>
  <si>
    <t>700</t>
  </si>
  <si>
    <t>70005</t>
  </si>
  <si>
    <t>Zakup usług pozostałych</t>
  </si>
  <si>
    <t>710</t>
  </si>
  <si>
    <t>71035</t>
  </si>
  <si>
    <t>750</t>
  </si>
  <si>
    <t>75011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</si>
  <si>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</si>
  <si>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</si>
  <si>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</si>
  <si>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</si>
  <si>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</si>
  <si>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Podróże służbowe krajowe</t>
  </si>
  <si>
    <t>Odpisy na zakładowy fundusz świadczeń socjalnych</t>
  </si>
  <si>
    <t>75022</t>
  </si>
  <si>
    <t>75023</t>
  </si>
  <si>
    <t>Wydatki osobowe nie zaliczane do wynagrodzeń</t>
  </si>
  <si>
    <t>Wynagrodzenia bezosobowe</t>
  </si>
  <si>
    <t>Zakup energii</t>
  </si>
  <si>
    <t>Szkolenia pracowników niebędących członkami korpusu służby cywilnej</t>
  </si>
  <si>
    <t>751</t>
  </si>
  <si>
    <t>75101</t>
  </si>
  <si>
    <t>754</t>
  </si>
  <si>
    <t>BEZPIECZEŃSTWO PUBLICZNE I OCHRONA PRZECIWPOŻAROWA</t>
  </si>
  <si>
    <t>75412</t>
  </si>
  <si>
    <t>Różne wydatki na rzecz osób fizycznych</t>
  </si>
  <si>
    <t>75414</t>
  </si>
  <si>
    <t>Obrona cywilna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</si>
  <si>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</si>
  <si>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</si>
  <si>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</si>
  <si>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</si>
  <si>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</si>
  <si>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</si>
  <si>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</si>
  <si>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801</t>
  </si>
  <si>
    <t>80101</t>
  </si>
  <si>
    <t>Zakup pomocy naukowych, dydaktycznych i książek</t>
  </si>
  <si>
    <t>75095</t>
  </si>
  <si>
    <t>80103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</si>
  <si>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</si>
  <si>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</si>
  <si>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</si>
  <si>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</si>
  <si>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</si>
  <si>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</si>
  <si>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</si>
  <si>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</si>
  <si>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</si>
  <si>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</si>
  <si>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</si>
  <si>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Przeciwdzialanie alkoholizmowi</t>
  </si>
  <si>
    <t>852</t>
  </si>
  <si>
    <t>85202</t>
  </si>
  <si>
    <t>Domy pomocy Społecznej</t>
  </si>
  <si>
    <t>85212</t>
  </si>
  <si>
    <t>Świadczenia społeczne</t>
  </si>
  <si>
    <t>85213</t>
  </si>
  <si>
    <t>Składki na ubezpieczenie zdrowotne</t>
  </si>
  <si>
    <t>85214</t>
  </si>
  <si>
    <t>85215</t>
  </si>
  <si>
    <t>85216</t>
  </si>
  <si>
    <t>Dodatki stałe</t>
  </si>
  <si>
    <t>85219</t>
  </si>
  <si>
    <t>Składki na ubezpieczenie społeczne</t>
  </si>
  <si>
    <t>85228</t>
  </si>
  <si>
    <t>Usługi opiekuńcze i specjalistyczne usługi opiekuńcze</t>
  </si>
  <si>
    <t>85295</t>
  </si>
  <si>
    <t>900</t>
  </si>
  <si>
    <t>90003</t>
  </si>
  <si>
    <t>Oczyszczanie miast i wsi</t>
  </si>
  <si>
    <t>90015</t>
  </si>
  <si>
    <t>Oświetlenie ulic, placów i dróg</t>
  </si>
  <si>
    <t>921</t>
  </si>
  <si>
    <t>92109</t>
  </si>
  <si>
    <t>92116</t>
  </si>
  <si>
    <t>Biblioteki</t>
  </si>
  <si>
    <t>926</t>
  </si>
  <si>
    <t>92601</t>
  </si>
  <si>
    <t>4010</t>
  </si>
  <si>
    <t>4040</t>
  </si>
  <si>
    <t>4110</t>
  </si>
  <si>
    <t>4170</t>
  </si>
  <si>
    <t>3110</t>
  </si>
  <si>
    <t>4130</t>
  </si>
  <si>
    <t>Gospodarka gruntami i nieruchomościami</t>
  </si>
  <si>
    <t>Rady gmin</t>
  </si>
  <si>
    <t>Oddziały przedszkolne w szkołach podstawowych</t>
  </si>
  <si>
    <t>Dodatki mieszkaniowe</t>
  </si>
  <si>
    <t>Składki na ubezpieczenie zdrowotne opłacane za osoby pobierające niektóre świadczenia z pomocy społecznej, niektóre świadczenia rodzinne oraz za osoby uczestniczące w zajęciach w centrum integracji spolecznej</t>
  </si>
  <si>
    <t>Dochody z najmu i dzierżawy składników majątkowych Skarbu Państwa, jednostek samorządu terytorialnego lub innych jednostek zaliczanych do sektora finansów publicznych oraz innych umów o podobnym charakterze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</si>
  <si>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</si>
  <si>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leśnego,podatku od spadków i darowizn, podatku od czynności cywilnoprwanych oraz podatków i opłat lokalnych od osób fizycznych</t>
  </si>
  <si>
    <t>Część wyrównawcza subwencji ogólnej dla gmin</t>
  </si>
  <si>
    <t>Część równoważąca subwencji ogólnej dla gmin</t>
  </si>
  <si>
    <t>Dochody z najmu i dzierżawy składników majątkowych Skarbu Państwa, jednostek samorządu terytorialnego lub innych jednostek zaliczanych do sektora finansów publicznych praz innych umów o podobnym charakterze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</si>
  <si>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</si>
  <si>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emerytalno-rentowe</t>
  </si>
  <si>
    <t>Ochotnicze straże pożarne</t>
  </si>
  <si>
    <t>Zakup usług przez jednostki samorządu terytorialnego od innych jednostek samorządu terytorialnego</t>
  </si>
  <si>
    <t>OGÓŁEM</t>
  </si>
  <si>
    <t>0690</t>
  </si>
  <si>
    <t>Wpływy z różnych opłat</t>
  </si>
  <si>
    <t>90005</t>
  </si>
  <si>
    <t>Ochrona powietrza atmosferycznego i klimatu</t>
  </si>
  <si>
    <t>Wydatki inwestycyjne jednostek budżetowych</t>
  </si>
  <si>
    <t>01030</t>
  </si>
  <si>
    <t>Wpływy z opłat za zezwoleia na sprzedaż napojów alkoholowych</t>
  </si>
  <si>
    <t>Odsetki od nieterminowych wpłat z tytułu podatków i opłat</t>
  </si>
  <si>
    <t>Opłaty z tytułu zakupu usług telekomunikacyjnych świadczonych w stacjionarnej publicznej sieci telefonicznej</t>
  </si>
  <si>
    <t>Opłaty z tytułu zakupu usług telekomunika -cyjnych świadczonych w ruchomej publicznej sieci telefonicznej</t>
  </si>
  <si>
    <t>90095</t>
  </si>
  <si>
    <t>Kwota
2012 r.</t>
  </si>
  <si>
    <t>Plan
na 2012 r.</t>
  </si>
  <si>
    <t>Plan wydatków
ogółem
na 2012 r.</t>
  </si>
  <si>
    <t>Wpłaty z tytułu odpłatnego nabycia prawa własności oraz prawa użytkowania wieczystego nieruchomości</t>
  </si>
  <si>
    <t>0770</t>
  </si>
  <si>
    <t>4120</t>
  </si>
  <si>
    <t>Sołectwo Kozielice</t>
  </si>
  <si>
    <t>Sołectwo Łozice</t>
  </si>
  <si>
    <t>Solectwo Mielno</t>
  </si>
  <si>
    <t>Sołectwo Mielno</t>
  </si>
  <si>
    <t xml:space="preserve">razem Kozielice </t>
  </si>
  <si>
    <t>razem Łozice</t>
  </si>
  <si>
    <t>razem Mielno</t>
  </si>
  <si>
    <t>Solectwo Czarnowo</t>
  </si>
  <si>
    <t>razem Czarnowo</t>
  </si>
  <si>
    <t>Solectwo Rokity</t>
  </si>
  <si>
    <t>Sołectwo Rokity</t>
  </si>
  <si>
    <t>razem Rokity</t>
  </si>
  <si>
    <t>Sołectwo Trzebórz</t>
  </si>
  <si>
    <t>razem Trzebórz</t>
  </si>
  <si>
    <t>Sołectwo Maruszewo</t>
  </si>
  <si>
    <t>razem Maruszewo</t>
  </si>
  <si>
    <t>Sołectwo Przydarłow</t>
  </si>
  <si>
    <t>razem Przydarłów</t>
  </si>
  <si>
    <t>Solectwo Tetyn</t>
  </si>
  <si>
    <t>Sołectwo Tetyn</t>
  </si>
  <si>
    <t>Sołectwo Tetyń</t>
  </si>
  <si>
    <t>razem Tetyń</t>
  </si>
  <si>
    <t>Sołectwo Siemczyn</t>
  </si>
  <si>
    <t>Solectwo Siemczyn</t>
  </si>
  <si>
    <t>razem Siemczyn</t>
  </si>
  <si>
    <t>Solectwo Załęze</t>
  </si>
  <si>
    <t>Sołectwo Zależe</t>
  </si>
  <si>
    <t>razem Zależe</t>
  </si>
  <si>
    <t>75075</t>
  </si>
  <si>
    <t>Promocje jednostek samorządu terytiorialnego</t>
  </si>
  <si>
    <t>Zakup usłu do sieci internet</t>
  </si>
  <si>
    <t xml:space="preserve">Zakup usług remontowych </t>
  </si>
  <si>
    <t xml:space="preserve">Załącznik Nr 5
Uchwały Rady
 Gminy 
z dnia </t>
  </si>
  <si>
    <t>6330</t>
  </si>
  <si>
    <t>POZOSTAŁE ZADANIA W ZAKRESIE POLITYKI SPOŁECZNEJ</t>
  </si>
  <si>
    <t>Nowa szansa</t>
  </si>
  <si>
    <t>Dotacje celowe otrzymane  z powiatu na zadania bieżące realizowane na podstawie porozumień między jednostkami samorządu terytorialnego</t>
  </si>
  <si>
    <t>Wpływy i wydatki związane z gromadzeniem środków z opłat i kar za korzystanie ze środowiska</t>
  </si>
  <si>
    <t>0470</t>
  </si>
  <si>
    <t xml:space="preserve">Wpływy z opłat za zarząd, uzytkowanie i użytkowanie wieczyste nieruchomości </t>
  </si>
  <si>
    <t>Pomoc materialna dla uczniów</t>
  </si>
  <si>
    <t>Wynagrodzenia agencyjno-prowizyjne</t>
  </si>
  <si>
    <t xml:space="preserve">Zakup materiałów i wyposażenia </t>
  </si>
  <si>
    <t>Inne rozliczenia krajowe</t>
  </si>
  <si>
    <t>3240</t>
  </si>
  <si>
    <t>Stypendia dla uczniow</t>
  </si>
  <si>
    <t>Dotacje celowe otrzymane z budżetu państwa na realizacę inwestycji i zakupów inwestycyjnych własnych gmin</t>
  </si>
  <si>
    <t>Opłaty z tytułu zakupu usług telekomunikacyjnych świadczomych w stacjonarnej publicznej sieci telefonicznej</t>
  </si>
  <si>
    <t>Opłaty z tytułu zakupu usług telekomunikacyjnych świadczonych w ruchomej publicznej sieci telefonicznej</t>
  </si>
  <si>
    <t>Wydatki jednostek pomocniczych
w ramach budżetu budżetu Gminy KOZIELICE
w 2013 r.</t>
  </si>
  <si>
    <t>Solectwo Trzebórz</t>
  </si>
  <si>
    <t>nazwa przedsiewziecia</t>
  </si>
  <si>
    <t>ogrodzenie na cmentarzu</t>
  </si>
  <si>
    <t>likwidacja basenu</t>
  </si>
  <si>
    <t>wykonanie krzyża</t>
  </si>
  <si>
    <t>imprezy</t>
  </si>
  <si>
    <t>dofinansowanie zespołu</t>
  </si>
  <si>
    <t>wyposażenie świetlicy</t>
  </si>
  <si>
    <t>zakup kosiarki</t>
  </si>
  <si>
    <t>modernizacja palcu zabaw</t>
  </si>
  <si>
    <t>środki czystości</t>
  </si>
  <si>
    <t>dokumentacja na świetlice</t>
  </si>
  <si>
    <t xml:space="preserve">imprezy </t>
  </si>
  <si>
    <t>sprzet ogrodowy</t>
  </si>
  <si>
    <t>Dokumentacja na świetlice</t>
  </si>
  <si>
    <t xml:space="preserve">modernizacja wiaty </t>
  </si>
  <si>
    <t xml:space="preserve">modernizacja boiska </t>
  </si>
  <si>
    <t>naprawa sprzetu</t>
  </si>
  <si>
    <t xml:space="preserve">dozynki </t>
  </si>
  <si>
    <t>wyposażenie placu zabaw</t>
  </si>
  <si>
    <t>cele wlasne wioski</t>
  </si>
  <si>
    <t>Zakup kontenera na świetlice</t>
  </si>
  <si>
    <t>utwardzenie wiazdu na cmentarz</t>
  </si>
  <si>
    <t xml:space="preserve">Poranek </t>
  </si>
  <si>
    <t>remont dachu WDK</t>
  </si>
  <si>
    <t xml:space="preserve">zadaszenie przy remizie </t>
  </si>
  <si>
    <t>Imprezy</t>
  </si>
  <si>
    <t>naprawy kosiarek</t>
  </si>
  <si>
    <t xml:space="preserve">wyposażenie świetlicy </t>
  </si>
  <si>
    <t>Sołectwo Załęże</t>
  </si>
  <si>
    <t>zakup tablicy ogłoszeń</t>
  </si>
  <si>
    <t>zakup stroi sportowych</t>
  </si>
  <si>
    <t>dofinansowanie OSP</t>
  </si>
  <si>
    <t xml:space="preserve">doposażenie kuchni </t>
  </si>
  <si>
    <t>wykonanie:</t>
  </si>
  <si>
    <t>Pozostała działalnośc</t>
  </si>
  <si>
    <t>01095</t>
  </si>
  <si>
    <t>%</t>
  </si>
  <si>
    <t>dochody majątkowe</t>
  </si>
  <si>
    <t>0830</t>
  </si>
  <si>
    <t>0920</t>
  </si>
  <si>
    <t>0960</t>
  </si>
  <si>
    <t>Pozostałe odsetki</t>
  </si>
  <si>
    <t>Wpływy z usług</t>
  </si>
  <si>
    <t>Otrzymane spadki, zapisy i darowizny w postaci pieniężnej</t>
  </si>
  <si>
    <t>0370</t>
  </si>
  <si>
    <t>Opłata od posiadania psów</t>
  </si>
  <si>
    <t>2700</t>
  </si>
  <si>
    <t>Wsparcie rodziny</t>
  </si>
  <si>
    <t>0980</t>
  </si>
  <si>
    <t>2360</t>
  </si>
  <si>
    <t>Wpływy z tytułu zwrotów wypłaconych świadczeń z fun duszu alimentacyjnego</t>
  </si>
  <si>
    <t>2007</t>
  </si>
  <si>
    <t>2009</t>
  </si>
  <si>
    <t>Dotacje celowe w ramach programów finansowanych z udziałem srodków unijnych oraz środków o krórych mowa w art. 5 ust.3 pkt.5 i 6 ustawy, lub płatności w ramach budzetu środków europejskich</t>
  </si>
  <si>
    <t>Edukacyjna Opieka Wychowawcza</t>
  </si>
  <si>
    <t>6207</t>
  </si>
  <si>
    <t>z tego</t>
  </si>
  <si>
    <t>wydatki bieżące</t>
  </si>
  <si>
    <t>Wydatki na zakupy inwestycyjne jednostek budżetowych</t>
  </si>
  <si>
    <t>85206</t>
  </si>
  <si>
    <t>EDUKACYJNA OPIEKA WYCHOWAWCZA</t>
  </si>
  <si>
    <t>3119</t>
  </si>
  <si>
    <t>4017</t>
  </si>
  <si>
    <t>4019</t>
  </si>
  <si>
    <t>4117</t>
  </si>
  <si>
    <t>4119</t>
  </si>
  <si>
    <t>4127</t>
  </si>
  <si>
    <t>4129</t>
  </si>
  <si>
    <t>4247</t>
  </si>
  <si>
    <t>4249</t>
  </si>
  <si>
    <t>4177</t>
  </si>
  <si>
    <t>4179</t>
  </si>
  <si>
    <t>Wydatki  na zakupy inwestycyjne jednostek budżetowych</t>
  </si>
  <si>
    <t>Wpłaty jednostek samorzadu terytorialnego do budzetu państwa</t>
  </si>
  <si>
    <t>wykonanie</t>
  </si>
  <si>
    <t>Plan dotacje</t>
  </si>
  <si>
    <t>Plan wydatki</t>
  </si>
  <si>
    <t>Wykonanie wydatki</t>
  </si>
  <si>
    <t>Wykonanie dotacje</t>
  </si>
  <si>
    <t>załącznik Nr 2</t>
  </si>
  <si>
    <t>Dochody jednostek samorządu terytorialnego związane z realizacja zadań z zakresu administracji rządowej oraz innych zadań zleconych  ustawami</t>
  </si>
  <si>
    <t>Środki na dofinansowanie własnych zadań bieżacych gmin,powiatów,samorzadów, województw przekazane i innych żrodeł</t>
  </si>
  <si>
    <t>Dotacje celowe w ramach programów finansowanych z udziałem środków europejskich oraz środków, o których mowa w art. 5 ust. 1 pkt  3 oraz ust. 3 pkt 5 i 6 ustawy, lub płatności w ramach budżetu środków europejskich</t>
  </si>
  <si>
    <t>załacznik Nr 4</t>
  </si>
  <si>
    <t>załącznik Nr 6</t>
  </si>
  <si>
    <t>załącznik Nr 5</t>
  </si>
  <si>
    <t>LP</t>
  </si>
  <si>
    <t>DZIAŁ</t>
  </si>
  <si>
    <t>Dochody plan po zmianach</t>
  </si>
  <si>
    <t>Dochody wykonanie</t>
  </si>
  <si>
    <t>Wydatki plan po zmianach</t>
  </si>
  <si>
    <t>Wydatki wykonanie</t>
  </si>
  <si>
    <t>DOCHODY I WYDATKI BUDZETU GMINY KOZIELICE ZA i POŁROCZE 2013R WG DZIAŁÓW</t>
  </si>
  <si>
    <t>załącznik Nr 1</t>
  </si>
  <si>
    <t>Inne formy wychowania przdszkolnego</t>
  </si>
  <si>
    <t>2020</t>
  </si>
  <si>
    <t xml:space="preserve">Dotacje celowe otrzymane z budżetu na zadania bieżace realizowane przez gminę na podstawie porozumień z organami administracji rządowej </t>
  </si>
  <si>
    <t>2040</t>
  </si>
  <si>
    <t>2460</t>
  </si>
  <si>
    <t>Dotacje celowe w ramach programów finansowanych z udziałem środków europejskich oraz środków o których mowa w art.5 ust.1 pkt 3 oraz ust.3 pkt.5 i 6 ustawy, lub płatności w ramach środków europejskich</t>
  </si>
  <si>
    <t xml:space="preserve">Środki otrzymane od pozostałych jednostek zaliczanych do sektora finansów publicznych na realizacje zadań bieżących jednostek zaliczanych </t>
  </si>
  <si>
    <t>Różne rozliczenia finansowe</t>
  </si>
  <si>
    <t>Opłaty za administrowanie i czynsz za budynki, lokale, i pomieszczenia garażowe</t>
  </si>
  <si>
    <t>Zakup środkow żywności</t>
  </si>
  <si>
    <t>80195</t>
  </si>
  <si>
    <t>85201</t>
  </si>
  <si>
    <t>Placówki opiekuńczo wychowawcze</t>
  </si>
  <si>
    <t>3260</t>
  </si>
  <si>
    <t>Inne formy pomocy dla uczniów</t>
  </si>
  <si>
    <t>80106</t>
  </si>
  <si>
    <t>Wydatki
budżetu Gminy KOZIELICE
wykonane w  2013 r.</t>
  </si>
  <si>
    <t>Dochody
budżetu Gminy  KOZIELICE
wykonanie w  2013 r.</t>
  </si>
  <si>
    <t xml:space="preserve">       Przychody i Rozchody                             
budżetu Gminy KOZIELICE
wykonane w 2013 r.</t>
  </si>
  <si>
    <t>4300</t>
  </si>
  <si>
    <t>4210</t>
  </si>
  <si>
    <t>Dochody i wydatki
budżetu Gminy KOZIELICE
związane z realizacją zadań z zakresu administracji rządowej i innych zadań zleconych odrębnymi ustawami
wykonane w  2013 r.</t>
  </si>
  <si>
    <t>Wydatki jednostek pomocniczych
w ramach budżetu budżetu Gminy KOZIELICE
wykonane  w 2013 r.</t>
  </si>
  <si>
    <t>Dotacje celowe otrzymane z budżetu państwa na realizację zadań bieżących gmin z zakresu edukacyjnej opieki wychowawczej finansowanych w całości przez budżet państwa w ramach programów rządowych"</t>
  </si>
  <si>
    <t>99.57</t>
  </si>
  <si>
    <t>Wpłaty na Państwowy Fundusz Rehabilitacji Osób Niepełnosprawnych</t>
  </si>
  <si>
    <t>załącznik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</si>
</sst>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i/>
      <u val="single"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>
        <color indexed="63"/>
      </right>
      <top/>
      <bottom style="medium"/>
    </border>
    <border>
      <left style="thin">
        <color indexed="8"/>
      </left>
      <right>
        <color indexed="63"/>
      </right>
      <top style="hair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20" borderId="13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vertical="center"/>
    </xf>
    <xf numFmtId="0" fontId="14" fillId="24" borderId="16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" fontId="6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8" fillId="2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5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" fontId="5" fillId="0" borderId="18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Alignment="1">
      <alignment wrapText="1"/>
    </xf>
    <xf numFmtId="0" fontId="8" fillId="2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top" wrapText="1"/>
    </xf>
    <xf numFmtId="4" fontId="36" fillId="0" borderId="13" xfId="0" applyNumberFormat="1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4" fontId="37" fillId="0" borderId="13" xfId="0" applyNumberFormat="1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4" fontId="36" fillId="0" borderId="13" xfId="0" applyNumberFormat="1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9" fillId="0" borderId="13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4" fontId="36" fillId="0" borderId="13" xfId="0" applyNumberFormat="1" applyFont="1" applyBorder="1" applyAlignment="1">
      <alignment horizontal="right" vertical="top" wrapText="1"/>
    </xf>
    <xf numFmtId="4" fontId="37" fillId="0" borderId="13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top" wrapText="1"/>
    </xf>
    <xf numFmtId="4" fontId="16" fillId="0" borderId="14" xfId="0" applyNumberFormat="1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4" fontId="19" fillId="0" borderId="15" xfId="0" applyNumberFormat="1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4" fontId="16" fillId="0" borderId="15" xfId="0" applyNumberFormat="1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" fontId="19" fillId="0" borderId="19" xfId="0" applyNumberFormat="1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4" fontId="16" fillId="0" borderId="19" xfId="0" applyNumberFormat="1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4" fontId="16" fillId="0" borderId="13" xfId="0" applyNumberFormat="1" applyFont="1" applyBorder="1" applyAlignment="1">
      <alignment vertical="top" wrapText="1"/>
    </xf>
    <xf numFmtId="4" fontId="19" fillId="0" borderId="13" xfId="0" applyNumberFormat="1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4" fontId="16" fillId="0" borderId="23" xfId="0" applyNumberFormat="1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4" fontId="16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4" fontId="19" fillId="0" borderId="23" xfId="0" applyNumberFormat="1" applyFont="1" applyBorder="1" applyAlignment="1">
      <alignment vertical="top" wrapText="1"/>
    </xf>
    <xf numFmtId="4" fontId="19" fillId="0" borderId="25" xfId="0" applyNumberFormat="1" applyFont="1" applyBorder="1" applyAlignment="1">
      <alignment vertical="top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vertical="center" wrapText="1"/>
    </xf>
    <xf numFmtId="0" fontId="5" fillId="20" borderId="30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vertical="center" wrapText="1"/>
    </xf>
    <xf numFmtId="0" fontId="5" fillId="20" borderId="23" xfId="0" applyFont="1" applyFill="1" applyBorder="1" applyAlignment="1">
      <alignment wrapText="1"/>
    </xf>
    <xf numFmtId="0" fontId="5" fillId="20" borderId="17" xfId="0" applyFont="1" applyFill="1" applyBorder="1" applyAlignment="1">
      <alignment wrapText="1"/>
    </xf>
    <xf numFmtId="0" fontId="8" fillId="20" borderId="2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49" fontId="8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horizontal="right" vertical="top" wrapText="1"/>
    </xf>
    <xf numFmtId="0" fontId="40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49" fontId="37" fillId="0" borderId="13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horizontal="right" vertical="top" wrapText="1"/>
    </xf>
    <xf numFmtId="0" fontId="6" fillId="0" borderId="25" xfId="0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0" fontId="40" fillId="0" borderId="25" xfId="0" applyFont="1" applyBorder="1" applyAlignment="1">
      <alignment vertical="top" wrapText="1"/>
    </xf>
    <xf numFmtId="4" fontId="6" fillId="0" borderId="25" xfId="0" applyNumberFormat="1" applyFont="1" applyBorder="1" applyAlignment="1">
      <alignment vertical="top" wrapText="1"/>
    </xf>
    <xf numFmtId="4" fontId="6" fillId="0" borderId="25" xfId="0" applyNumberFormat="1" applyFont="1" applyBorder="1" applyAlignment="1">
      <alignment horizontal="right" vertical="top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6" fillId="0" borderId="33" xfId="0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vertical="top" wrapText="1"/>
    </xf>
    <xf numFmtId="4" fontId="6" fillId="0" borderId="3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6" fillId="0" borderId="34" xfId="0" applyFont="1" applyBorder="1" applyAlignment="1">
      <alignment vertical="top" wrapText="1"/>
    </xf>
    <xf numFmtId="0" fontId="37" fillId="0" borderId="25" xfId="0" applyFont="1" applyBorder="1" applyAlignment="1">
      <alignment horizontal="center" vertical="top" wrapText="1"/>
    </xf>
    <xf numFmtId="49" fontId="37" fillId="0" borderId="25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center" wrapText="1"/>
    </xf>
    <xf numFmtId="0" fontId="16" fillId="0" borderId="17" xfId="0" applyFont="1" applyBorder="1" applyAlignment="1">
      <alignment vertical="top" wrapText="1"/>
    </xf>
    <xf numFmtId="4" fontId="16" fillId="0" borderId="17" xfId="0" applyNumberFormat="1" applyFont="1" applyBorder="1" applyAlignment="1">
      <alignment vertical="top" wrapText="1"/>
    </xf>
    <xf numFmtId="49" fontId="16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49" fontId="16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49" fontId="16" fillId="0" borderId="23" xfId="0" applyNumberFormat="1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41" fillId="0" borderId="34" xfId="0" applyFont="1" applyBorder="1" applyAlignment="1">
      <alignment vertical="top" wrapText="1"/>
    </xf>
    <xf numFmtId="0" fontId="16" fillId="20" borderId="27" xfId="0" applyFont="1" applyFill="1" applyBorder="1" applyAlignment="1">
      <alignment horizontal="center" vertical="center" wrapText="1"/>
    </xf>
    <xf numFmtId="0" fontId="16" fillId="20" borderId="35" xfId="0" applyFont="1" applyFill="1" applyBorder="1" applyAlignment="1">
      <alignment horizontal="center" vertical="center" wrapText="1"/>
    </xf>
    <xf numFmtId="0" fontId="16" fillId="20" borderId="25" xfId="0" applyFont="1" applyFill="1" applyBorder="1" applyAlignment="1">
      <alignment horizontal="center" vertical="center" wrapText="1"/>
    </xf>
    <xf numFmtId="0" fontId="16" fillId="20" borderId="36" xfId="0" applyFont="1" applyFill="1" applyBorder="1" applyAlignment="1">
      <alignment horizontal="center" vertical="center" wrapText="1"/>
    </xf>
    <xf numFmtId="0" fontId="16" fillId="20" borderId="25" xfId="0" applyFont="1" applyFill="1" applyBorder="1" applyAlignment="1">
      <alignment horizontal="center" vertical="center" textRotation="90" wrapText="1"/>
    </xf>
    <xf numFmtId="0" fontId="16" fillId="20" borderId="36" xfId="0" applyFont="1" applyFill="1" applyBorder="1" applyAlignment="1">
      <alignment horizontal="center" vertical="center" textRotation="90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29" xfId="0" applyFont="1" applyFill="1" applyBorder="1" applyAlignment="1">
      <alignment horizontal="center" vertical="center" wrapText="1"/>
    </xf>
    <xf numFmtId="0" fontId="5" fillId="20" borderId="37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center" vertical="center" wrapText="1"/>
    </xf>
    <xf numFmtId="0" fontId="5" fillId="2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6" fillId="20" borderId="13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5" fillId="20" borderId="10" xfId="0" applyFont="1" applyFill="1" applyBorder="1" applyAlignment="1">
      <alignment horizontal="center" vertical="center" wrapText="1"/>
    </xf>
    <xf numFmtId="0" fontId="16" fillId="20" borderId="40" xfId="0" applyFont="1" applyFill="1" applyBorder="1" applyAlignment="1">
      <alignment horizontal="center" vertical="center" wrapText="1"/>
    </xf>
    <xf numFmtId="0" fontId="16" fillId="20" borderId="41" xfId="0" applyFont="1" applyFill="1" applyBorder="1" applyAlignment="1">
      <alignment horizontal="center" vertical="center" wrapText="1"/>
    </xf>
    <xf numFmtId="0" fontId="16" fillId="20" borderId="42" xfId="0" applyFont="1" applyFill="1" applyBorder="1" applyAlignment="1">
      <alignment horizontal="center" vertical="center" wrapText="1"/>
    </xf>
    <xf numFmtId="0" fontId="16" fillId="20" borderId="43" xfId="0" applyFont="1" applyFill="1" applyBorder="1" applyAlignment="1">
      <alignment horizontal="center" vertical="center" wrapText="1"/>
    </xf>
    <xf numFmtId="0" fontId="16" fillId="20" borderId="44" xfId="0" applyFont="1" applyFill="1" applyBorder="1" applyAlignment="1">
      <alignment horizontal="center" vertical="center" wrapText="1"/>
    </xf>
    <xf numFmtId="0" fontId="16" fillId="20" borderId="45" xfId="0" applyFont="1" applyFill="1" applyBorder="1" applyAlignment="1">
      <alignment horizontal="center" vertical="center" wrapText="1"/>
    </xf>
    <xf numFmtId="0" fontId="16" fillId="20" borderId="4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6" fillId="20" borderId="47" xfId="0" applyFont="1" applyFill="1" applyBorder="1" applyAlignment="1">
      <alignment horizontal="center" vertical="center" wrapText="1"/>
    </xf>
    <xf numFmtId="0" fontId="16" fillId="20" borderId="48" xfId="0" applyFont="1" applyFill="1" applyBorder="1" applyAlignment="1">
      <alignment horizontal="center" vertical="center" wrapText="1"/>
    </xf>
    <xf numFmtId="0" fontId="16" fillId="20" borderId="49" xfId="0" applyFont="1" applyFill="1" applyBorder="1" applyAlignment="1">
      <alignment horizontal="center" vertical="center" wrapText="1"/>
    </xf>
    <xf numFmtId="0" fontId="16" fillId="20" borderId="50" xfId="0" applyFont="1" applyFill="1" applyBorder="1" applyAlignment="1">
      <alignment horizontal="center" vertical="center" wrapText="1"/>
    </xf>
    <xf numFmtId="0" fontId="16" fillId="20" borderId="23" xfId="0" applyFont="1" applyFill="1" applyBorder="1" applyAlignment="1">
      <alignment horizontal="center" vertical="center" wrapText="1"/>
    </xf>
    <xf numFmtId="0" fontId="16" fillId="20" borderId="51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20" borderId="47" xfId="0" applyFont="1" applyFill="1" applyBorder="1" applyAlignment="1">
      <alignment horizontal="center" vertical="center" wrapText="1"/>
    </xf>
    <xf numFmtId="0" fontId="5" fillId="20" borderId="48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/>
    </xf>
    <xf numFmtId="0" fontId="8" fillId="20" borderId="40" xfId="0" applyFont="1" applyFill="1" applyBorder="1" applyAlignment="1">
      <alignment horizontal="center" vertical="center" wrapText="1"/>
    </xf>
    <xf numFmtId="0" fontId="8" fillId="20" borderId="41" xfId="0" applyFont="1" applyFill="1" applyBorder="1" applyAlignment="1">
      <alignment horizontal="center" vertical="center" wrapText="1"/>
    </xf>
    <xf numFmtId="0" fontId="8" fillId="20" borderId="42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showGridLines="0" tabSelected="1" defaultGridColor="0" zoomScalePageLayoutView="0" colorId="7" workbookViewId="0" topLeftCell="A1">
      <selection activeCell="L133" sqref="L133"/>
    </sheetView>
  </sheetViews>
  <sheetFormatPr defaultColWidth="9.00390625" defaultRowHeight="12.75"/>
  <cols>
    <col min="1" max="1" width="6.00390625" style="0" customWidth="1"/>
    <col min="2" max="2" width="10.375" style="0" customWidth="1"/>
    <col min="3" max="3" width="8.75390625" style="0" customWidth="1"/>
    <col min="4" max="4" width="35.00390625" style="0" customWidth="1"/>
    <col min="5" max="5" width="16.25390625" style="0" customWidth="1"/>
    <col min="6" max="6" width="15.25390625" style="0" customWidth="1"/>
    <col min="7" max="7" width="15.75390625" style="9" customWidth="1"/>
    <col min="8" max="8" width="14.375" style="9" customWidth="1"/>
    <col min="9" max="9" width="10.625" style="9" customWidth="1"/>
  </cols>
  <sheetData>
    <row r="1" spans="1:9" ht="48.75" customHeight="1">
      <c r="A1" s="3"/>
      <c r="B1" s="3"/>
      <c r="C1" s="3"/>
      <c r="D1" s="3"/>
      <c r="E1" s="3"/>
      <c r="F1" s="3"/>
      <c r="G1" s="250" t="s">
        <v>381</v>
      </c>
      <c r="H1" s="250"/>
      <c r="I1" s="250"/>
    </row>
    <row r="2" spans="1:9" ht="47.25" customHeight="1">
      <c r="A2" s="251" t="s">
        <v>413</v>
      </c>
      <c r="B2" s="251"/>
      <c r="C2" s="251"/>
      <c r="D2" s="251"/>
      <c r="E2" s="251"/>
      <c r="F2" s="251"/>
      <c r="G2" s="251"/>
      <c r="H2" s="251"/>
      <c r="I2" s="252"/>
    </row>
    <row r="3" spans="1:9" ht="9.75" customHeight="1">
      <c r="A3" s="69"/>
      <c r="B3" s="69"/>
      <c r="C3" s="69"/>
      <c r="D3" s="69"/>
      <c r="E3" s="69"/>
      <c r="F3" s="69"/>
      <c r="G3" s="69"/>
      <c r="H3" s="69"/>
      <c r="I3" s="70" t="s">
        <v>0</v>
      </c>
    </row>
    <row r="4" spans="1:9" s="3" customFormat="1" ht="15" customHeight="1">
      <c r="A4" s="253" t="s">
        <v>1</v>
      </c>
      <c r="B4" s="253" t="s">
        <v>2</v>
      </c>
      <c r="C4" s="253" t="s">
        <v>3</v>
      </c>
      <c r="D4" s="253" t="s">
        <v>4</v>
      </c>
      <c r="E4" s="253" t="s">
        <v>246</v>
      </c>
      <c r="F4" s="245" t="s">
        <v>335</v>
      </c>
      <c r="G4" s="246"/>
      <c r="H4" s="246"/>
      <c r="I4" s="247"/>
    </row>
    <row r="5" spans="1:9" s="5" customFormat="1" ht="51" customHeight="1">
      <c r="A5" s="253"/>
      <c r="B5" s="253"/>
      <c r="C5" s="253"/>
      <c r="D5" s="253"/>
      <c r="E5" s="253"/>
      <c r="F5" s="4" t="s">
        <v>53</v>
      </c>
      <c r="G5" s="4" t="s">
        <v>6</v>
      </c>
      <c r="H5" s="4" t="s">
        <v>339</v>
      </c>
      <c r="I5" s="4" t="s">
        <v>338</v>
      </c>
    </row>
    <row r="6" spans="1:9" s="3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/>
      <c r="G6" s="6">
        <v>6</v>
      </c>
      <c r="H6" s="6"/>
      <c r="I6" s="6">
        <v>7</v>
      </c>
    </row>
    <row r="7" spans="1:9" s="3" customFormat="1" ht="23.25" customHeight="1">
      <c r="A7" s="83" t="s">
        <v>121</v>
      </c>
      <c r="B7" s="79"/>
      <c r="C7" s="79"/>
      <c r="D7" s="79" t="s">
        <v>128</v>
      </c>
      <c r="E7" s="80">
        <f aca="true" t="shared" si="0" ref="E7:G8">E8</f>
        <v>463895.28</v>
      </c>
      <c r="F7" s="80">
        <f t="shared" si="0"/>
        <v>463895.28</v>
      </c>
      <c r="G7" s="80">
        <f t="shared" si="0"/>
        <v>463895.28</v>
      </c>
      <c r="H7" s="80"/>
      <c r="I7" s="78">
        <v>100</v>
      </c>
    </row>
    <row r="8" spans="1:9" s="3" customFormat="1" ht="12.75">
      <c r="A8" s="77"/>
      <c r="B8" s="82" t="s">
        <v>337</v>
      </c>
      <c r="C8" s="77"/>
      <c r="D8" s="81" t="s">
        <v>336</v>
      </c>
      <c r="E8" s="78">
        <f t="shared" si="0"/>
        <v>463895.28</v>
      </c>
      <c r="F8" s="78">
        <f t="shared" si="0"/>
        <v>463895.28</v>
      </c>
      <c r="G8" s="78">
        <f t="shared" si="0"/>
        <v>463895.28</v>
      </c>
      <c r="H8" s="78"/>
      <c r="I8" s="78">
        <v>100</v>
      </c>
    </row>
    <row r="9" spans="1:9" s="3" customFormat="1" ht="63.75">
      <c r="A9" s="77"/>
      <c r="B9" s="77"/>
      <c r="C9" s="169" t="s">
        <v>68</v>
      </c>
      <c r="D9" s="8" t="s">
        <v>69</v>
      </c>
      <c r="E9" s="78">
        <v>463895.28</v>
      </c>
      <c r="F9" s="78">
        <v>463895.28</v>
      </c>
      <c r="G9" s="78">
        <v>463895.28</v>
      </c>
      <c r="H9" s="78"/>
      <c r="I9" s="78">
        <v>100</v>
      </c>
    </row>
    <row r="10" spans="1:9" s="63" customFormat="1" ht="28.5" customHeight="1">
      <c r="A10" s="170">
        <v>700</v>
      </c>
      <c r="B10" s="170"/>
      <c r="C10" s="170"/>
      <c r="D10" s="47" t="s">
        <v>62</v>
      </c>
      <c r="E10" s="62">
        <f>E11</f>
        <v>750725.3</v>
      </c>
      <c r="F10" s="62">
        <f>F11</f>
        <v>202562.43</v>
      </c>
      <c r="G10" s="62">
        <f>G11</f>
        <v>43249.43</v>
      </c>
      <c r="H10" s="62">
        <f>H11</f>
        <v>159313</v>
      </c>
      <c r="I10" s="93">
        <v>26.98</v>
      </c>
    </row>
    <row r="11" spans="1:9" s="3" customFormat="1" ht="25.5" customHeight="1">
      <c r="A11" s="171"/>
      <c r="B11" s="171">
        <v>70005</v>
      </c>
      <c r="C11" s="171"/>
      <c r="D11" s="8" t="s">
        <v>218</v>
      </c>
      <c r="E11" s="39">
        <f>E12+E13+E14+E15</f>
        <v>750725.3</v>
      </c>
      <c r="F11" s="39">
        <f>F12+F13+F14+F15</f>
        <v>202562.43</v>
      </c>
      <c r="G11" s="39">
        <f>G12+G13+G14+G15</f>
        <v>43249.43</v>
      </c>
      <c r="H11" s="39">
        <f>H12+H13+H14+H15</f>
        <v>159313</v>
      </c>
      <c r="I11" s="94">
        <v>26.98</v>
      </c>
    </row>
    <row r="12" spans="1:9" s="3" customFormat="1" ht="25.5" customHeight="1">
      <c r="A12" s="171"/>
      <c r="B12" s="171"/>
      <c r="C12" s="172" t="s">
        <v>289</v>
      </c>
      <c r="D12" s="8" t="s">
        <v>290</v>
      </c>
      <c r="E12" s="39">
        <v>3000</v>
      </c>
      <c r="F12" s="39">
        <v>3353.85</v>
      </c>
      <c r="G12" s="39">
        <v>3353.85</v>
      </c>
      <c r="H12" s="39"/>
      <c r="I12" s="94">
        <v>111.8</v>
      </c>
    </row>
    <row r="13" spans="1:9" s="3" customFormat="1" ht="89.25">
      <c r="A13" s="171"/>
      <c r="B13" s="171"/>
      <c r="C13" s="172" t="s">
        <v>63</v>
      </c>
      <c r="D13" s="8" t="s">
        <v>223</v>
      </c>
      <c r="E13" s="39">
        <v>105000</v>
      </c>
      <c r="F13" s="39">
        <v>39243.75</v>
      </c>
      <c r="G13" s="39">
        <v>39243.75</v>
      </c>
      <c r="H13" s="39"/>
      <c r="I13" s="94">
        <v>37.38</v>
      </c>
    </row>
    <row r="14" spans="1:9" s="3" customFormat="1" ht="44.25" customHeight="1">
      <c r="A14" s="171"/>
      <c r="B14" s="171"/>
      <c r="C14" s="172" t="s">
        <v>249</v>
      </c>
      <c r="D14" s="8" t="s">
        <v>248</v>
      </c>
      <c r="E14" s="39">
        <v>637725.3</v>
      </c>
      <c r="F14" s="39">
        <v>159313</v>
      </c>
      <c r="G14" s="39"/>
      <c r="H14" s="39">
        <v>159313</v>
      </c>
      <c r="I14" s="94">
        <v>24.98</v>
      </c>
    </row>
    <row r="15" spans="1:9" s="3" customFormat="1" ht="26.25" customHeight="1">
      <c r="A15" s="173"/>
      <c r="B15" s="173"/>
      <c r="C15" s="169" t="s">
        <v>85</v>
      </c>
      <c r="D15" s="41" t="s">
        <v>241</v>
      </c>
      <c r="E15" s="42">
        <v>5000</v>
      </c>
      <c r="F15" s="42">
        <v>651.83</v>
      </c>
      <c r="G15" s="42">
        <v>651.83</v>
      </c>
      <c r="H15" s="42"/>
      <c r="I15" s="95">
        <v>13.04</v>
      </c>
    </row>
    <row r="16" spans="1:9" s="63" customFormat="1" ht="21.75" customHeight="1">
      <c r="A16" s="174">
        <v>710</v>
      </c>
      <c r="B16" s="174"/>
      <c r="C16" s="175"/>
      <c r="D16" s="64" t="s">
        <v>64</v>
      </c>
      <c r="E16" s="65">
        <f aca="true" t="shared" si="1" ref="E16:G17">E17</f>
        <v>10000</v>
      </c>
      <c r="F16" s="65">
        <f t="shared" si="1"/>
        <v>6302</v>
      </c>
      <c r="G16" s="65">
        <f t="shared" si="1"/>
        <v>6302</v>
      </c>
      <c r="H16" s="65"/>
      <c r="I16" s="96">
        <v>63.02</v>
      </c>
    </row>
    <row r="17" spans="1:9" s="3" customFormat="1" ht="18.75" customHeight="1">
      <c r="A17" s="171"/>
      <c r="B17" s="171">
        <v>71035</v>
      </c>
      <c r="C17" s="172"/>
      <c r="D17" s="8" t="s">
        <v>65</v>
      </c>
      <c r="E17" s="39">
        <f t="shared" si="1"/>
        <v>10000</v>
      </c>
      <c r="F17" s="39">
        <f t="shared" si="1"/>
        <v>6302</v>
      </c>
      <c r="G17" s="39">
        <f t="shared" si="1"/>
        <v>6302</v>
      </c>
      <c r="H17" s="39"/>
      <c r="I17" s="94">
        <v>63.02</v>
      </c>
    </row>
    <row r="18" spans="1:9" s="3" customFormat="1" ht="89.25">
      <c r="A18" s="171"/>
      <c r="B18" s="171"/>
      <c r="C18" s="172" t="s">
        <v>63</v>
      </c>
      <c r="D18" s="8" t="s">
        <v>224</v>
      </c>
      <c r="E18" s="39">
        <v>10000</v>
      </c>
      <c r="F18" s="39">
        <v>6302</v>
      </c>
      <c r="G18" s="39">
        <v>6302</v>
      </c>
      <c r="H18" s="39"/>
      <c r="I18" s="94">
        <v>63.02</v>
      </c>
    </row>
    <row r="19" spans="1:9" s="3" customFormat="1" ht="22.5" customHeight="1">
      <c r="A19" s="174">
        <v>750</v>
      </c>
      <c r="B19" s="174"/>
      <c r="C19" s="175"/>
      <c r="D19" s="64" t="s">
        <v>66</v>
      </c>
      <c r="E19" s="65">
        <f>E20+E23+E29</f>
        <v>66600</v>
      </c>
      <c r="F19" s="65">
        <f>F20+F23+F29</f>
        <v>60373.2</v>
      </c>
      <c r="G19" s="65">
        <f>G20+G23+G29</f>
        <v>60373.2</v>
      </c>
      <c r="H19" s="65"/>
      <c r="I19" s="96">
        <v>90.65</v>
      </c>
    </row>
    <row r="20" spans="1:9" s="3" customFormat="1" ht="22.5" customHeight="1">
      <c r="A20" s="171"/>
      <c r="B20" s="171">
        <v>75011</v>
      </c>
      <c r="C20" s="172"/>
      <c r="D20" s="8" t="s">
        <v>67</v>
      </c>
      <c r="E20" s="39">
        <f>E21+E22</f>
        <v>43900</v>
      </c>
      <c r="F20" s="39">
        <f>F21</f>
        <v>43700</v>
      </c>
      <c r="G20" s="39">
        <f>G21</f>
        <v>43700</v>
      </c>
      <c r="H20" s="39"/>
      <c r="I20" s="94">
        <v>99.54</v>
      </c>
    </row>
    <row r="21" spans="1:9" s="63" customFormat="1" ht="26.25" customHeight="1">
      <c r="A21" s="171"/>
      <c r="B21" s="171"/>
      <c r="C21" s="172" t="s">
        <v>68</v>
      </c>
      <c r="D21" s="8" t="s">
        <v>69</v>
      </c>
      <c r="E21" s="39">
        <v>43700</v>
      </c>
      <c r="F21" s="39">
        <v>43700</v>
      </c>
      <c r="G21" s="39">
        <v>43700</v>
      </c>
      <c r="H21" s="39"/>
      <c r="I21" s="94">
        <v>100</v>
      </c>
    </row>
    <row r="22" spans="1:9" s="63" customFormat="1" ht="63" customHeight="1">
      <c r="A22" s="171"/>
      <c r="B22" s="171"/>
      <c r="C22" s="172" t="s">
        <v>351</v>
      </c>
      <c r="D22" s="156" t="s">
        <v>382</v>
      </c>
      <c r="E22" s="39">
        <v>200</v>
      </c>
      <c r="F22" s="39">
        <v>0</v>
      </c>
      <c r="G22" s="39">
        <v>0</v>
      </c>
      <c r="H22" s="39"/>
      <c r="I22" s="94">
        <v>0</v>
      </c>
    </row>
    <row r="23" spans="1:9" s="3" customFormat="1" ht="21" customHeight="1">
      <c r="A23" s="171"/>
      <c r="B23" s="171">
        <v>75023</v>
      </c>
      <c r="C23" s="172"/>
      <c r="D23" s="8" t="s">
        <v>70</v>
      </c>
      <c r="E23" s="39">
        <f>E28</f>
        <v>12000</v>
      </c>
      <c r="F23" s="39">
        <f>F24+F25+F26+F27+F28</f>
        <v>5973.2</v>
      </c>
      <c r="G23" s="39">
        <f>G24+G25+G26+G27+G28</f>
        <v>5973.2</v>
      </c>
      <c r="H23" s="39"/>
      <c r="I23" s="94">
        <v>49.78</v>
      </c>
    </row>
    <row r="24" spans="1:9" s="3" customFormat="1" ht="22.5" customHeight="1">
      <c r="A24" s="173"/>
      <c r="B24" s="173"/>
      <c r="C24" s="169" t="s">
        <v>234</v>
      </c>
      <c r="D24" s="41" t="s">
        <v>235</v>
      </c>
      <c r="E24" s="42">
        <v>0</v>
      </c>
      <c r="F24" s="42">
        <v>1277.3</v>
      </c>
      <c r="G24" s="42">
        <v>1277.3</v>
      </c>
      <c r="H24" s="42"/>
      <c r="I24" s="95">
        <v>0</v>
      </c>
    </row>
    <row r="25" spans="1:9" s="3" customFormat="1" ht="79.5" customHeight="1">
      <c r="A25" s="173"/>
      <c r="B25" s="173"/>
      <c r="C25" s="169" t="s">
        <v>63</v>
      </c>
      <c r="D25" s="8" t="s">
        <v>224</v>
      </c>
      <c r="E25" s="42">
        <v>0</v>
      </c>
      <c r="F25" s="42">
        <v>115.13</v>
      </c>
      <c r="G25" s="42">
        <v>115.13</v>
      </c>
      <c r="H25" s="42"/>
      <c r="I25" s="95"/>
    </row>
    <row r="26" spans="1:9" s="3" customFormat="1" ht="26.25" customHeight="1">
      <c r="A26" s="173"/>
      <c r="B26" s="173"/>
      <c r="C26" s="169" t="s">
        <v>85</v>
      </c>
      <c r="D26" s="41" t="s">
        <v>241</v>
      </c>
      <c r="E26" s="42">
        <v>0</v>
      </c>
      <c r="F26" s="42">
        <v>135.94</v>
      </c>
      <c r="G26" s="42">
        <v>135.94</v>
      </c>
      <c r="H26" s="42"/>
      <c r="I26" s="95">
        <v>0</v>
      </c>
    </row>
    <row r="27" spans="1:9" s="3" customFormat="1" ht="20.25" customHeight="1">
      <c r="A27" s="173"/>
      <c r="B27" s="173"/>
      <c r="C27" s="169" t="s">
        <v>341</v>
      </c>
      <c r="D27" s="41" t="s">
        <v>343</v>
      </c>
      <c r="E27" s="42">
        <v>0</v>
      </c>
      <c r="F27" s="42">
        <v>83.78</v>
      </c>
      <c r="G27" s="42">
        <v>83.78</v>
      </c>
      <c r="H27" s="42"/>
      <c r="I27" s="95">
        <v>0</v>
      </c>
    </row>
    <row r="28" spans="1:9" s="3" customFormat="1" ht="19.5" customHeight="1">
      <c r="A28" s="173"/>
      <c r="B28" s="173"/>
      <c r="C28" s="169" t="s">
        <v>71</v>
      </c>
      <c r="D28" s="41" t="s">
        <v>72</v>
      </c>
      <c r="E28" s="42">
        <v>12000</v>
      </c>
      <c r="F28" s="42">
        <v>4361.05</v>
      </c>
      <c r="G28" s="42">
        <v>4361.05</v>
      </c>
      <c r="H28" s="42"/>
      <c r="I28" s="95">
        <v>36.34</v>
      </c>
    </row>
    <row r="29" spans="1:9" s="3" customFormat="1" ht="21.75" customHeight="1">
      <c r="A29" s="173"/>
      <c r="B29" s="173">
        <v>75095</v>
      </c>
      <c r="C29" s="169"/>
      <c r="D29" s="41" t="s">
        <v>336</v>
      </c>
      <c r="E29" s="42">
        <f>E30</f>
        <v>10700</v>
      </c>
      <c r="F29" s="42">
        <f>F30</f>
        <v>10700</v>
      </c>
      <c r="G29" s="42">
        <f>G30</f>
        <v>10700</v>
      </c>
      <c r="H29" s="42"/>
      <c r="I29" s="95">
        <v>100</v>
      </c>
    </row>
    <row r="30" spans="1:9" s="3" customFormat="1" ht="27.75" customHeight="1">
      <c r="A30" s="173"/>
      <c r="B30" s="171"/>
      <c r="C30" s="176" t="s">
        <v>342</v>
      </c>
      <c r="D30" s="40" t="s">
        <v>345</v>
      </c>
      <c r="E30" s="39">
        <v>10700</v>
      </c>
      <c r="F30" s="39">
        <v>10700</v>
      </c>
      <c r="G30" s="39">
        <v>10700</v>
      </c>
      <c r="H30" s="39"/>
      <c r="I30" s="95">
        <v>100</v>
      </c>
    </row>
    <row r="31" spans="1:9" s="3" customFormat="1" ht="27.75" customHeight="1">
      <c r="A31" s="177">
        <v>751</v>
      </c>
      <c r="B31" s="177"/>
      <c r="C31" s="178"/>
      <c r="D31" s="66" t="s">
        <v>73</v>
      </c>
      <c r="E31" s="67">
        <f aca="true" t="shared" si="2" ref="E31:G32">E32</f>
        <v>444</v>
      </c>
      <c r="F31" s="67">
        <f t="shared" si="2"/>
        <v>444</v>
      </c>
      <c r="G31" s="67">
        <f t="shared" si="2"/>
        <v>444</v>
      </c>
      <c r="H31" s="67"/>
      <c r="I31" s="97">
        <v>100</v>
      </c>
    </row>
    <row r="32" spans="1:9" s="3" customFormat="1" ht="27.75" customHeight="1">
      <c r="A32" s="173"/>
      <c r="B32" s="173">
        <v>75101</v>
      </c>
      <c r="C32" s="169"/>
      <c r="D32" s="41" t="s">
        <v>74</v>
      </c>
      <c r="E32" s="42">
        <f t="shared" si="2"/>
        <v>444</v>
      </c>
      <c r="F32" s="42">
        <f t="shared" si="2"/>
        <v>444</v>
      </c>
      <c r="G32" s="42">
        <f t="shared" si="2"/>
        <v>444</v>
      </c>
      <c r="H32" s="42"/>
      <c r="I32" s="95">
        <v>100</v>
      </c>
    </row>
    <row r="33" spans="1:9" s="63" customFormat="1" ht="69" customHeight="1">
      <c r="A33" s="173"/>
      <c r="B33" s="173"/>
      <c r="C33" s="169" t="s">
        <v>68</v>
      </c>
      <c r="D33" s="8" t="s">
        <v>69</v>
      </c>
      <c r="E33" s="42">
        <v>444</v>
      </c>
      <c r="F33" s="42">
        <v>444</v>
      </c>
      <c r="G33" s="42">
        <v>444</v>
      </c>
      <c r="H33" s="42"/>
      <c r="I33" s="95">
        <v>100</v>
      </c>
    </row>
    <row r="34" spans="1:9" s="3" customFormat="1" ht="69" customHeight="1">
      <c r="A34" s="177">
        <v>756</v>
      </c>
      <c r="B34" s="177"/>
      <c r="C34" s="178"/>
      <c r="D34" s="66" t="s">
        <v>75</v>
      </c>
      <c r="E34" s="67">
        <f>E35+E42+E50+E57</f>
        <v>3864853</v>
      </c>
      <c r="F34" s="67">
        <f>F35+F42+F50+F57</f>
        <v>3629463.86</v>
      </c>
      <c r="G34" s="67">
        <f>G35+G50+G42+G57</f>
        <v>3629463.86</v>
      </c>
      <c r="H34" s="67"/>
      <c r="I34" s="97">
        <v>93.91</v>
      </c>
    </row>
    <row r="35" spans="1:9" s="3" customFormat="1" ht="69.75" customHeight="1">
      <c r="A35" s="173"/>
      <c r="B35" s="173">
        <v>75615</v>
      </c>
      <c r="C35" s="169"/>
      <c r="D35" s="41" t="s">
        <v>76</v>
      </c>
      <c r="E35" s="42">
        <f>E36+E37+E38+E39+E41</f>
        <v>1933442</v>
      </c>
      <c r="F35" s="42">
        <f>F36+F37+F38+F39+F40+F41</f>
        <v>1937440.6</v>
      </c>
      <c r="G35" s="42">
        <f>G36+G37+G38+G39+G40+G41</f>
        <v>1937440.6</v>
      </c>
      <c r="H35" s="42"/>
      <c r="I35" s="95">
        <v>100.21</v>
      </c>
    </row>
    <row r="36" spans="1:9" s="63" customFormat="1" ht="25.5" customHeight="1">
      <c r="A36" s="173"/>
      <c r="B36" s="173"/>
      <c r="C36" s="169" t="s">
        <v>77</v>
      </c>
      <c r="D36" s="41" t="s">
        <v>78</v>
      </c>
      <c r="E36" s="42">
        <v>826442</v>
      </c>
      <c r="F36" s="42">
        <v>847370</v>
      </c>
      <c r="G36" s="42">
        <v>847370</v>
      </c>
      <c r="H36" s="42"/>
      <c r="I36" s="95">
        <v>102.53</v>
      </c>
    </row>
    <row r="37" spans="1:9" s="3" customFormat="1" ht="27.75" customHeight="1">
      <c r="A37" s="173"/>
      <c r="B37" s="173"/>
      <c r="C37" s="169" t="s">
        <v>79</v>
      </c>
      <c r="D37" s="41" t="s">
        <v>80</v>
      </c>
      <c r="E37" s="42">
        <v>1060000</v>
      </c>
      <c r="F37" s="42">
        <v>986985</v>
      </c>
      <c r="G37" s="42">
        <v>986985</v>
      </c>
      <c r="H37" s="42"/>
      <c r="I37" s="95">
        <v>93.11</v>
      </c>
    </row>
    <row r="38" spans="1:9" s="3" customFormat="1" ht="23.25" customHeight="1">
      <c r="A38" s="173"/>
      <c r="B38" s="173"/>
      <c r="C38" s="169" t="s">
        <v>81</v>
      </c>
      <c r="D38" s="41" t="s">
        <v>82</v>
      </c>
      <c r="E38" s="42">
        <v>31000</v>
      </c>
      <c r="F38" s="42">
        <v>27751</v>
      </c>
      <c r="G38" s="42">
        <v>27751</v>
      </c>
      <c r="H38" s="42"/>
      <c r="I38" s="95">
        <v>89.52</v>
      </c>
    </row>
    <row r="39" spans="1:9" s="3" customFormat="1" ht="24" customHeight="1">
      <c r="A39" s="173"/>
      <c r="B39" s="173"/>
      <c r="C39" s="169" t="s">
        <v>83</v>
      </c>
      <c r="D39" s="41" t="s">
        <v>84</v>
      </c>
      <c r="E39" s="42">
        <v>9000</v>
      </c>
      <c r="F39" s="42">
        <v>7096</v>
      </c>
      <c r="G39" s="42">
        <v>7096</v>
      </c>
      <c r="H39" s="42"/>
      <c r="I39" s="95">
        <v>78.84</v>
      </c>
    </row>
    <row r="40" spans="1:9" s="3" customFormat="1" ht="27" customHeight="1">
      <c r="A40" s="173"/>
      <c r="B40" s="173"/>
      <c r="C40" s="169" t="s">
        <v>88</v>
      </c>
      <c r="D40" s="41" t="s">
        <v>89</v>
      </c>
      <c r="E40" s="42">
        <v>0</v>
      </c>
      <c r="F40" s="42">
        <v>67120</v>
      </c>
      <c r="G40" s="42">
        <v>67120</v>
      </c>
      <c r="H40" s="42"/>
      <c r="I40" s="95">
        <v>0</v>
      </c>
    </row>
    <row r="41" spans="1:9" s="3" customFormat="1" ht="29.25" customHeight="1">
      <c r="A41" s="173"/>
      <c r="B41" s="173"/>
      <c r="C41" s="169" t="s">
        <v>85</v>
      </c>
      <c r="D41" s="41" t="s">
        <v>241</v>
      </c>
      <c r="E41" s="42">
        <v>7000</v>
      </c>
      <c r="F41" s="42">
        <v>1118.6</v>
      </c>
      <c r="G41" s="42">
        <v>1118.6</v>
      </c>
      <c r="H41" s="42"/>
      <c r="I41" s="95">
        <v>15.88</v>
      </c>
    </row>
    <row r="42" spans="1:9" s="3" customFormat="1" ht="72" customHeight="1">
      <c r="A42" s="173"/>
      <c r="B42" s="173">
        <v>75616</v>
      </c>
      <c r="C42" s="169"/>
      <c r="D42" s="41" t="s">
        <v>225</v>
      </c>
      <c r="E42" s="42">
        <f>E43+E44+E45+E47+E48+E49</f>
        <v>1051000</v>
      </c>
      <c r="F42" s="42">
        <f>F43+F44+F45+F46+F47+F48+F49</f>
        <v>941138.74</v>
      </c>
      <c r="G42" s="42">
        <f>G43+G44+G45+G46+G47+G48+G49</f>
        <v>941138.74</v>
      </c>
      <c r="H42" s="42"/>
      <c r="I42" s="95">
        <v>89.55</v>
      </c>
    </row>
    <row r="43" spans="1:9" s="3" customFormat="1" ht="24.75" customHeight="1">
      <c r="A43" s="173"/>
      <c r="B43" s="173"/>
      <c r="C43" s="169" t="s">
        <v>77</v>
      </c>
      <c r="D43" s="41" t="s">
        <v>78</v>
      </c>
      <c r="E43" s="42">
        <v>300000</v>
      </c>
      <c r="F43" s="42">
        <v>247263.77</v>
      </c>
      <c r="G43" s="42">
        <v>247263.77</v>
      </c>
      <c r="H43" s="42"/>
      <c r="I43" s="95">
        <v>82.42</v>
      </c>
    </row>
    <row r="44" spans="1:9" s="3" customFormat="1" ht="20.25" customHeight="1">
      <c r="A44" s="173"/>
      <c r="B44" s="173"/>
      <c r="C44" s="169" t="s">
        <v>79</v>
      </c>
      <c r="D44" s="41" t="s">
        <v>80</v>
      </c>
      <c r="E44" s="42">
        <v>700000</v>
      </c>
      <c r="F44" s="42">
        <v>626736.5</v>
      </c>
      <c r="G44" s="42">
        <v>626736.5</v>
      </c>
      <c r="H44" s="42"/>
      <c r="I44" s="95">
        <v>89.53</v>
      </c>
    </row>
    <row r="45" spans="1:9" s="3" customFormat="1" ht="22.5" customHeight="1">
      <c r="A45" s="173"/>
      <c r="B45" s="173"/>
      <c r="C45" s="169" t="s">
        <v>81</v>
      </c>
      <c r="D45" s="41" t="s">
        <v>82</v>
      </c>
      <c r="E45" s="42">
        <v>1000</v>
      </c>
      <c r="F45" s="42">
        <v>504.28</v>
      </c>
      <c r="G45" s="42">
        <v>504.28</v>
      </c>
      <c r="H45" s="42"/>
      <c r="I45" s="95">
        <v>50.43</v>
      </c>
    </row>
    <row r="46" spans="1:9" s="3" customFormat="1" ht="22.5" customHeight="1">
      <c r="A46" s="173"/>
      <c r="B46" s="173"/>
      <c r="C46" s="169" t="s">
        <v>83</v>
      </c>
      <c r="D46" s="41" t="s">
        <v>84</v>
      </c>
      <c r="E46" s="42">
        <v>0</v>
      </c>
      <c r="F46" s="42">
        <v>2152</v>
      </c>
      <c r="G46" s="42">
        <v>2152</v>
      </c>
      <c r="H46" s="42"/>
      <c r="I46" s="95"/>
    </row>
    <row r="47" spans="1:9" s="3" customFormat="1" ht="24" customHeight="1">
      <c r="A47" s="173"/>
      <c r="B47" s="173"/>
      <c r="C47" s="169" t="s">
        <v>86</v>
      </c>
      <c r="D47" s="41" t="s">
        <v>87</v>
      </c>
      <c r="E47" s="42">
        <v>10000</v>
      </c>
      <c r="F47" s="42">
        <v>8959</v>
      </c>
      <c r="G47" s="42">
        <v>8959</v>
      </c>
      <c r="H47" s="42"/>
      <c r="I47" s="95">
        <v>89.59</v>
      </c>
    </row>
    <row r="48" spans="1:9" s="3" customFormat="1" ht="21.75" customHeight="1">
      <c r="A48" s="173"/>
      <c r="B48" s="173"/>
      <c r="C48" s="169" t="s">
        <v>88</v>
      </c>
      <c r="D48" s="41" t="s">
        <v>89</v>
      </c>
      <c r="E48" s="42">
        <v>30000</v>
      </c>
      <c r="F48" s="42">
        <v>46642</v>
      </c>
      <c r="G48" s="42">
        <v>46642</v>
      </c>
      <c r="H48" s="42"/>
      <c r="I48" s="95">
        <v>155.47</v>
      </c>
    </row>
    <row r="49" spans="1:9" s="3" customFormat="1" ht="25.5" customHeight="1">
      <c r="A49" s="173"/>
      <c r="B49" s="173"/>
      <c r="C49" s="169" t="s">
        <v>85</v>
      </c>
      <c r="D49" s="41" t="s">
        <v>241</v>
      </c>
      <c r="E49" s="42">
        <v>10000</v>
      </c>
      <c r="F49" s="42">
        <v>8881.19</v>
      </c>
      <c r="G49" s="42">
        <v>8881.19</v>
      </c>
      <c r="H49" s="42"/>
      <c r="I49" s="95">
        <v>88.81</v>
      </c>
    </row>
    <row r="50" spans="1:9" s="3" customFormat="1" ht="48" customHeight="1">
      <c r="A50" s="173"/>
      <c r="B50" s="173">
        <v>75618</v>
      </c>
      <c r="C50" s="169"/>
      <c r="D50" s="41" t="s">
        <v>90</v>
      </c>
      <c r="E50" s="42">
        <f>E52+E53+E54+E55</f>
        <v>215000</v>
      </c>
      <c r="F50" s="42">
        <f>F51+F52+F53+F54+F55+F56</f>
        <v>124267.12</v>
      </c>
      <c r="G50" s="42">
        <f>G51+G52+G53+G54+G55+G56</f>
        <v>124267.12</v>
      </c>
      <c r="H50" s="42"/>
      <c r="I50" s="95">
        <v>57.8</v>
      </c>
    </row>
    <row r="51" spans="1:9" s="3" customFormat="1" ht="24" customHeight="1">
      <c r="A51" s="173"/>
      <c r="B51" s="173"/>
      <c r="C51" s="169" t="s">
        <v>346</v>
      </c>
      <c r="D51" s="41" t="s">
        <v>347</v>
      </c>
      <c r="E51" s="42">
        <v>0</v>
      </c>
      <c r="F51" s="42">
        <v>930</v>
      </c>
      <c r="G51" s="42">
        <v>930</v>
      </c>
      <c r="H51" s="42"/>
      <c r="I51" s="95">
        <v>0</v>
      </c>
    </row>
    <row r="52" spans="1:9" s="3" customFormat="1" ht="26.25" customHeight="1">
      <c r="A52" s="173"/>
      <c r="B52" s="173"/>
      <c r="C52" s="169" t="s">
        <v>91</v>
      </c>
      <c r="D52" s="41" t="s">
        <v>92</v>
      </c>
      <c r="E52" s="42">
        <v>10000</v>
      </c>
      <c r="F52" s="42">
        <v>8222</v>
      </c>
      <c r="G52" s="42">
        <v>8222</v>
      </c>
      <c r="H52" s="42"/>
      <c r="I52" s="95">
        <v>82.22</v>
      </c>
    </row>
    <row r="53" spans="1:9" s="3" customFormat="1" ht="24.75" customHeight="1">
      <c r="A53" s="173"/>
      <c r="B53" s="173"/>
      <c r="C53" s="169" t="s">
        <v>93</v>
      </c>
      <c r="D53" s="41" t="s">
        <v>94</v>
      </c>
      <c r="E53" s="42">
        <v>5000</v>
      </c>
      <c r="F53" s="42">
        <v>2485</v>
      </c>
      <c r="G53" s="42">
        <v>2485</v>
      </c>
      <c r="H53" s="42"/>
      <c r="I53" s="95">
        <v>49.7</v>
      </c>
    </row>
    <row r="54" spans="1:9" s="3" customFormat="1" ht="31.5" customHeight="1">
      <c r="A54" s="173"/>
      <c r="B54" s="173"/>
      <c r="C54" s="169" t="s">
        <v>95</v>
      </c>
      <c r="D54" s="41" t="s">
        <v>240</v>
      </c>
      <c r="E54" s="42">
        <v>40000</v>
      </c>
      <c r="F54" s="42">
        <v>39447.31</v>
      </c>
      <c r="G54" s="42">
        <v>39447.31</v>
      </c>
      <c r="H54" s="42"/>
      <c r="I54" s="95">
        <v>98.62</v>
      </c>
    </row>
    <row r="55" spans="1:9" s="3" customFormat="1" ht="57" customHeight="1">
      <c r="A55" s="173"/>
      <c r="B55" s="173"/>
      <c r="C55" s="169" t="s">
        <v>96</v>
      </c>
      <c r="D55" s="41" t="s">
        <v>97</v>
      </c>
      <c r="E55" s="42">
        <v>160000</v>
      </c>
      <c r="F55" s="42">
        <v>72898.42</v>
      </c>
      <c r="G55" s="42">
        <v>72898.42</v>
      </c>
      <c r="H55" s="42"/>
      <c r="I55" s="95">
        <v>45.56</v>
      </c>
    </row>
    <row r="56" spans="1:9" s="3" customFormat="1" ht="34.5" customHeight="1">
      <c r="A56" s="173"/>
      <c r="B56" s="173"/>
      <c r="C56" s="169" t="s">
        <v>85</v>
      </c>
      <c r="D56" s="41" t="s">
        <v>241</v>
      </c>
      <c r="E56" s="42">
        <v>0</v>
      </c>
      <c r="F56" s="42">
        <v>284.39</v>
      </c>
      <c r="G56" s="42">
        <v>284.39</v>
      </c>
      <c r="H56" s="42"/>
      <c r="I56" s="95">
        <v>0</v>
      </c>
    </row>
    <row r="57" spans="1:9" s="3" customFormat="1" ht="30.75" customHeight="1">
      <c r="A57" s="173"/>
      <c r="B57" s="173">
        <v>75621</v>
      </c>
      <c r="C57" s="169"/>
      <c r="D57" s="41" t="s">
        <v>98</v>
      </c>
      <c r="E57" s="42">
        <f>E58+E59</f>
        <v>665411</v>
      </c>
      <c r="F57" s="42">
        <f>F58+F59</f>
        <v>626617.4</v>
      </c>
      <c r="G57" s="42">
        <f>G58+G59</f>
        <v>626617.4</v>
      </c>
      <c r="H57" s="42"/>
      <c r="I57" s="95">
        <v>94.17</v>
      </c>
    </row>
    <row r="58" spans="1:9" s="3" customFormat="1" ht="26.25" customHeight="1">
      <c r="A58" s="173"/>
      <c r="B58" s="173"/>
      <c r="C58" s="169" t="s">
        <v>99</v>
      </c>
      <c r="D58" s="41" t="s">
        <v>100</v>
      </c>
      <c r="E58" s="42">
        <v>595411</v>
      </c>
      <c r="F58" s="42">
        <v>573699</v>
      </c>
      <c r="G58" s="42">
        <v>573699</v>
      </c>
      <c r="H58" s="42"/>
      <c r="I58" s="95">
        <v>96.35</v>
      </c>
    </row>
    <row r="59" spans="1:9" s="3" customFormat="1" ht="24" customHeight="1">
      <c r="A59" s="173"/>
      <c r="B59" s="173"/>
      <c r="C59" s="169" t="s">
        <v>101</v>
      </c>
      <c r="D59" s="41" t="s">
        <v>102</v>
      </c>
      <c r="E59" s="42">
        <v>70000</v>
      </c>
      <c r="F59" s="42">
        <v>52918.4</v>
      </c>
      <c r="G59" s="42">
        <v>52918.4</v>
      </c>
      <c r="H59" s="42"/>
      <c r="I59" s="95">
        <v>75.6</v>
      </c>
    </row>
    <row r="60" spans="1:9" s="3" customFormat="1" ht="21.75" customHeight="1">
      <c r="A60" s="177">
        <v>758</v>
      </c>
      <c r="B60" s="177"/>
      <c r="C60" s="178"/>
      <c r="D60" s="66" t="s">
        <v>167</v>
      </c>
      <c r="E60" s="67">
        <f>E61+E63+E65+E68</f>
        <v>3226439.54</v>
      </c>
      <c r="F60" s="67">
        <f>F61+F63+F65+F68</f>
        <v>3226439.54</v>
      </c>
      <c r="G60" s="67">
        <f>G61+G63+G65+G68</f>
        <v>3224782.76</v>
      </c>
      <c r="H60" s="67">
        <f>H65</f>
        <v>1656.78</v>
      </c>
      <c r="I60" s="97">
        <v>100</v>
      </c>
    </row>
    <row r="61" spans="1:9" s="3" customFormat="1" ht="35.25" customHeight="1">
      <c r="A61" s="173"/>
      <c r="B61" s="173">
        <v>75801</v>
      </c>
      <c r="C61" s="169"/>
      <c r="D61" s="41" t="s">
        <v>103</v>
      </c>
      <c r="E61" s="42">
        <f>E62</f>
        <v>2512637</v>
      </c>
      <c r="F61" s="42">
        <f>F62</f>
        <v>2512637</v>
      </c>
      <c r="G61" s="42">
        <f>G62</f>
        <v>2512637</v>
      </c>
      <c r="H61" s="42"/>
      <c r="I61" s="95">
        <v>100</v>
      </c>
    </row>
    <row r="62" spans="1:9" s="63" customFormat="1" ht="24" customHeight="1">
      <c r="A62" s="173"/>
      <c r="B62" s="173"/>
      <c r="C62" s="169" t="s">
        <v>104</v>
      </c>
      <c r="D62" s="41" t="s">
        <v>105</v>
      </c>
      <c r="E62" s="42">
        <v>2512637</v>
      </c>
      <c r="F62" s="42">
        <v>2512637</v>
      </c>
      <c r="G62" s="42">
        <v>2512637</v>
      </c>
      <c r="H62" s="42"/>
      <c r="I62" s="95">
        <v>100</v>
      </c>
    </row>
    <row r="63" spans="1:9" s="3" customFormat="1" ht="33" customHeight="1">
      <c r="A63" s="173"/>
      <c r="B63" s="173">
        <v>75807</v>
      </c>
      <c r="C63" s="169"/>
      <c r="D63" s="41" t="s">
        <v>226</v>
      </c>
      <c r="E63" s="42">
        <f>E64</f>
        <v>666462</v>
      </c>
      <c r="F63" s="42">
        <f>F64</f>
        <v>666462</v>
      </c>
      <c r="G63" s="42">
        <f>G64</f>
        <v>666462</v>
      </c>
      <c r="H63" s="42"/>
      <c r="I63" s="95">
        <v>100</v>
      </c>
    </row>
    <row r="64" spans="1:9" s="3" customFormat="1" ht="23.25" customHeight="1">
      <c r="A64" s="173"/>
      <c r="B64" s="173"/>
      <c r="C64" s="169" t="s">
        <v>104</v>
      </c>
      <c r="D64" s="41" t="s">
        <v>105</v>
      </c>
      <c r="E64" s="42">
        <v>666462</v>
      </c>
      <c r="F64" s="42">
        <v>666462</v>
      </c>
      <c r="G64" s="42">
        <v>666462</v>
      </c>
      <c r="H64" s="42"/>
      <c r="I64" s="95">
        <v>100</v>
      </c>
    </row>
    <row r="65" spans="1:9" s="3" customFormat="1" ht="23.25" customHeight="1">
      <c r="A65" s="173"/>
      <c r="B65" s="173">
        <v>75814</v>
      </c>
      <c r="C65" s="169"/>
      <c r="D65" s="41" t="s">
        <v>403</v>
      </c>
      <c r="E65" s="42">
        <v>5917.54</v>
      </c>
      <c r="F65" s="42">
        <v>5917.54</v>
      </c>
      <c r="G65" s="42">
        <f>G66</f>
        <v>4260.76</v>
      </c>
      <c r="H65" s="42">
        <f>H67</f>
        <v>1656.78</v>
      </c>
      <c r="I65" s="95">
        <v>100</v>
      </c>
    </row>
    <row r="66" spans="1:9" s="3" customFormat="1" ht="42" customHeight="1">
      <c r="A66" s="173"/>
      <c r="B66" s="173"/>
      <c r="C66" s="169" t="s">
        <v>108</v>
      </c>
      <c r="D66" s="41" t="s">
        <v>109</v>
      </c>
      <c r="E66" s="42">
        <v>4260.76</v>
      </c>
      <c r="F66" s="42">
        <v>4260.76</v>
      </c>
      <c r="G66" s="42">
        <v>4260.76</v>
      </c>
      <c r="H66" s="42"/>
      <c r="I66" s="95">
        <v>100</v>
      </c>
    </row>
    <row r="67" spans="1:9" s="3" customFormat="1" ht="49.5" customHeight="1">
      <c r="A67" s="173"/>
      <c r="B67" s="173"/>
      <c r="C67" s="187" t="s">
        <v>284</v>
      </c>
      <c r="D67" s="86" t="s">
        <v>297</v>
      </c>
      <c r="E67" s="42">
        <v>1656.78</v>
      </c>
      <c r="F67" s="42">
        <v>1656.78</v>
      </c>
      <c r="G67" s="42"/>
      <c r="H67" s="42">
        <v>1656.78</v>
      </c>
      <c r="I67" s="95">
        <v>100</v>
      </c>
    </row>
    <row r="68" spans="1:9" s="3" customFormat="1" ht="33.75" customHeight="1">
      <c r="A68" s="173"/>
      <c r="B68" s="173">
        <v>75831</v>
      </c>
      <c r="C68" s="169"/>
      <c r="D68" s="41" t="s">
        <v>227</v>
      </c>
      <c r="E68" s="42">
        <f>E69</f>
        <v>41423</v>
      </c>
      <c r="F68" s="42">
        <f>F69</f>
        <v>41423</v>
      </c>
      <c r="G68" s="42">
        <f>G69</f>
        <v>41423</v>
      </c>
      <c r="H68" s="42"/>
      <c r="I68" s="95">
        <v>100</v>
      </c>
    </row>
    <row r="69" spans="1:9" s="3" customFormat="1" ht="21.75" customHeight="1">
      <c r="A69" s="173"/>
      <c r="B69" s="173"/>
      <c r="C69" s="169" t="s">
        <v>104</v>
      </c>
      <c r="D69" s="41" t="s">
        <v>105</v>
      </c>
      <c r="E69" s="42">
        <v>41423</v>
      </c>
      <c r="F69" s="42">
        <v>41423</v>
      </c>
      <c r="G69" s="42">
        <v>41423</v>
      </c>
      <c r="H69" s="42"/>
      <c r="I69" s="95">
        <v>100</v>
      </c>
    </row>
    <row r="70" spans="1:9" s="3" customFormat="1" ht="25.5" customHeight="1">
      <c r="A70" s="177">
        <v>801</v>
      </c>
      <c r="B70" s="177"/>
      <c r="C70" s="178"/>
      <c r="D70" s="66" t="s">
        <v>119</v>
      </c>
      <c r="E70" s="67">
        <f>E71+E78+E80+E83</f>
        <v>90062.73</v>
      </c>
      <c r="F70" s="67">
        <f>F71+F78+F80+F83</f>
        <v>92881.97</v>
      </c>
      <c r="G70" s="67">
        <f>G71+G78+G80+G83</f>
        <v>92881.97</v>
      </c>
      <c r="H70" s="67"/>
      <c r="I70" s="97">
        <v>103.13</v>
      </c>
    </row>
    <row r="71" spans="1:9" s="3" customFormat="1" ht="23.25" customHeight="1">
      <c r="A71" s="173"/>
      <c r="B71" s="173">
        <v>80101</v>
      </c>
      <c r="C71" s="169"/>
      <c r="D71" s="41" t="s">
        <v>120</v>
      </c>
      <c r="E71" s="42">
        <f>E73+E74+E75+E76+E77</f>
        <v>28636.73</v>
      </c>
      <c r="F71" s="42">
        <f>F72+F73+F74+F75+F76+F77</f>
        <v>23651.97</v>
      </c>
      <c r="G71" s="42">
        <f>G72+G73+G74+G75+G76+G77</f>
        <v>23651.97</v>
      </c>
      <c r="H71" s="42"/>
      <c r="I71" s="95">
        <v>82.59</v>
      </c>
    </row>
    <row r="72" spans="1:9" s="3" customFormat="1" ht="23.25" customHeight="1">
      <c r="A72" s="173"/>
      <c r="B72" s="173"/>
      <c r="C72" s="169" t="s">
        <v>234</v>
      </c>
      <c r="D72" s="41" t="s">
        <v>235</v>
      </c>
      <c r="E72" s="42">
        <v>0</v>
      </c>
      <c r="F72" s="42">
        <v>132</v>
      </c>
      <c r="G72" s="42">
        <v>132</v>
      </c>
      <c r="H72" s="42"/>
      <c r="I72" s="95">
        <v>0</v>
      </c>
    </row>
    <row r="73" spans="1:9" s="3" customFormat="1" ht="79.5" customHeight="1">
      <c r="A73" s="173"/>
      <c r="B73" s="173"/>
      <c r="C73" s="169" t="s">
        <v>63</v>
      </c>
      <c r="D73" s="41" t="s">
        <v>228</v>
      </c>
      <c r="E73" s="42">
        <v>5000</v>
      </c>
      <c r="F73" s="42">
        <v>870.2</v>
      </c>
      <c r="G73" s="42">
        <v>870.2</v>
      </c>
      <c r="H73" s="42"/>
      <c r="I73" s="95">
        <v>17.4</v>
      </c>
    </row>
    <row r="74" spans="1:9" s="3" customFormat="1" ht="30" customHeight="1">
      <c r="A74" s="180"/>
      <c r="B74" s="180"/>
      <c r="C74" s="169" t="s">
        <v>341</v>
      </c>
      <c r="D74" s="41" t="s">
        <v>343</v>
      </c>
      <c r="E74" s="158">
        <v>0</v>
      </c>
      <c r="F74" s="158">
        <v>19.14</v>
      </c>
      <c r="G74" s="158">
        <v>19.14</v>
      </c>
      <c r="H74" s="158"/>
      <c r="I74" s="159"/>
    </row>
    <row r="75" spans="1:9" s="3" customFormat="1" ht="30" customHeight="1">
      <c r="A75" s="190"/>
      <c r="B75" s="191"/>
      <c r="C75" s="176" t="s">
        <v>342</v>
      </c>
      <c r="D75" s="40" t="s">
        <v>345</v>
      </c>
      <c r="E75" s="193">
        <v>1516.8</v>
      </c>
      <c r="F75" s="193">
        <v>321</v>
      </c>
      <c r="G75" s="193">
        <v>321</v>
      </c>
      <c r="H75" s="193"/>
      <c r="I75" s="194">
        <v>21.16</v>
      </c>
    </row>
    <row r="76" spans="1:9" s="3" customFormat="1" ht="23.25" customHeight="1">
      <c r="A76" s="182"/>
      <c r="B76" s="191"/>
      <c r="C76" s="183" t="s">
        <v>71</v>
      </c>
      <c r="D76" s="192" t="s">
        <v>72</v>
      </c>
      <c r="E76" s="193">
        <v>0</v>
      </c>
      <c r="F76" s="193">
        <v>2295.8</v>
      </c>
      <c r="G76" s="193">
        <v>2295.8</v>
      </c>
      <c r="H76" s="193"/>
      <c r="I76" s="194">
        <v>0</v>
      </c>
    </row>
    <row r="77" spans="1:9" s="3" customFormat="1" ht="63" customHeight="1">
      <c r="A77" s="179"/>
      <c r="B77" s="195"/>
      <c r="C77" s="196" t="s">
        <v>348</v>
      </c>
      <c r="D77" s="197" t="s">
        <v>383</v>
      </c>
      <c r="E77" s="198">
        <v>22119.93</v>
      </c>
      <c r="F77" s="198">
        <v>20013.83</v>
      </c>
      <c r="G77" s="198">
        <v>20013.83</v>
      </c>
      <c r="H77" s="198"/>
      <c r="I77" s="199">
        <v>90.48</v>
      </c>
    </row>
    <row r="78" spans="1:9" s="3" customFormat="1" ht="30.75" customHeight="1">
      <c r="A78" s="180"/>
      <c r="B78" s="180">
        <v>80103</v>
      </c>
      <c r="C78" s="181"/>
      <c r="D78" s="160" t="s">
        <v>220</v>
      </c>
      <c r="E78" s="158">
        <f>E79</f>
        <v>14904</v>
      </c>
      <c r="F78" s="158">
        <f>F79</f>
        <v>14904</v>
      </c>
      <c r="G78" s="158">
        <f>G79</f>
        <v>14904</v>
      </c>
      <c r="H78" s="158"/>
      <c r="I78" s="159">
        <v>100</v>
      </c>
    </row>
    <row r="79" spans="1:9" s="3" customFormat="1" ht="41.25" customHeight="1">
      <c r="A79" s="195"/>
      <c r="B79" s="195"/>
      <c r="C79" s="169" t="s">
        <v>108</v>
      </c>
      <c r="D79" s="41" t="s">
        <v>109</v>
      </c>
      <c r="E79" s="198">
        <v>14904</v>
      </c>
      <c r="F79" s="198">
        <v>14904</v>
      </c>
      <c r="G79" s="198">
        <v>14904</v>
      </c>
      <c r="H79" s="198"/>
      <c r="I79" s="199">
        <v>100</v>
      </c>
    </row>
    <row r="80" spans="1:9" s="3" customFormat="1" ht="31.5" customHeight="1">
      <c r="A80" s="180"/>
      <c r="B80" s="180">
        <v>80106</v>
      </c>
      <c r="C80" s="181"/>
      <c r="D80" s="157" t="s">
        <v>396</v>
      </c>
      <c r="E80" s="158">
        <f>E81+E82</f>
        <v>44522</v>
      </c>
      <c r="F80" s="158">
        <f>F81+F82</f>
        <v>52326</v>
      </c>
      <c r="G80" s="158">
        <f>G81+G82</f>
        <v>52326</v>
      </c>
      <c r="H80" s="158"/>
      <c r="I80" s="159">
        <v>117.53</v>
      </c>
    </row>
    <row r="81" spans="1:9" s="3" customFormat="1" ht="27" customHeight="1">
      <c r="A81" s="195"/>
      <c r="B81" s="195"/>
      <c r="C81" s="169" t="s">
        <v>234</v>
      </c>
      <c r="D81" s="41" t="s">
        <v>235</v>
      </c>
      <c r="E81" s="198">
        <v>35000</v>
      </c>
      <c r="F81" s="198">
        <v>42804</v>
      </c>
      <c r="G81" s="198">
        <v>42804</v>
      </c>
      <c r="H81" s="198"/>
      <c r="I81" s="199">
        <v>122.3</v>
      </c>
    </row>
    <row r="82" spans="1:9" s="3" customFormat="1" ht="41.25" customHeight="1">
      <c r="A82" s="180"/>
      <c r="B82" s="180"/>
      <c r="C82" s="181" t="s">
        <v>108</v>
      </c>
      <c r="D82" s="157" t="s">
        <v>109</v>
      </c>
      <c r="E82" s="158">
        <v>9522</v>
      </c>
      <c r="F82" s="158">
        <v>9522</v>
      </c>
      <c r="G82" s="158">
        <v>9522</v>
      </c>
      <c r="H82" s="158"/>
      <c r="I82" s="159">
        <v>100</v>
      </c>
    </row>
    <row r="83" spans="1:9" s="3" customFormat="1" ht="24" customHeight="1">
      <c r="A83" s="180"/>
      <c r="B83" s="180">
        <v>80195</v>
      </c>
      <c r="C83" s="181"/>
      <c r="D83" s="157" t="s">
        <v>336</v>
      </c>
      <c r="E83" s="158">
        <f>E84</f>
        <v>2000</v>
      </c>
      <c r="F83" s="158">
        <f>F84</f>
        <v>2000</v>
      </c>
      <c r="G83" s="158">
        <f>G84</f>
        <v>2000</v>
      </c>
      <c r="H83" s="158"/>
      <c r="I83" s="159">
        <v>100</v>
      </c>
    </row>
    <row r="84" spans="1:9" s="3" customFormat="1" ht="55.5" customHeight="1">
      <c r="A84" s="180"/>
      <c r="B84" s="180"/>
      <c r="C84" s="181" t="s">
        <v>397</v>
      </c>
      <c r="D84" s="157" t="s">
        <v>398</v>
      </c>
      <c r="E84" s="158">
        <v>2000</v>
      </c>
      <c r="F84" s="158">
        <v>2000</v>
      </c>
      <c r="G84" s="158">
        <v>2000</v>
      </c>
      <c r="H84" s="158"/>
      <c r="I84" s="159">
        <v>100</v>
      </c>
    </row>
    <row r="85" spans="1:9" s="3" customFormat="1" ht="26.25" customHeight="1">
      <c r="A85" s="205">
        <v>852</v>
      </c>
      <c r="B85" s="205"/>
      <c r="C85" s="206"/>
      <c r="D85" s="207" t="s">
        <v>106</v>
      </c>
      <c r="E85" s="155">
        <f>E86+E88+E92+E95+E97+E99+E101+E103</f>
        <v>2128650</v>
      </c>
      <c r="F85" s="155">
        <f>F86+F88+F92+F95+F97+F99+F101+F103</f>
        <v>1968020.2399999998</v>
      </c>
      <c r="G85" s="155">
        <f>G86+G88+G92+G95+G97+G99+G101+G103</f>
        <v>1968020.2399999998</v>
      </c>
      <c r="H85" s="155"/>
      <c r="I85" s="208">
        <v>92.45</v>
      </c>
    </row>
    <row r="86" spans="1:9" s="3" customFormat="1" ht="26.25" customHeight="1">
      <c r="A86" s="202"/>
      <c r="B86" s="202">
        <v>85206</v>
      </c>
      <c r="C86" s="200"/>
      <c r="D86" s="201" t="s">
        <v>349</v>
      </c>
      <c r="E86" s="203">
        <f>E87</f>
        <v>12633</v>
      </c>
      <c r="F86" s="203">
        <f>F87</f>
        <v>12633</v>
      </c>
      <c r="G86" s="203">
        <f>G87</f>
        <v>12633</v>
      </c>
      <c r="H86" s="203"/>
      <c r="I86" s="204">
        <v>100</v>
      </c>
    </row>
    <row r="87" spans="1:9" s="3" customFormat="1" ht="39" customHeight="1">
      <c r="A87" s="173"/>
      <c r="B87" s="173"/>
      <c r="C87" s="169" t="s">
        <v>108</v>
      </c>
      <c r="D87" s="41" t="s">
        <v>109</v>
      </c>
      <c r="E87" s="42">
        <v>12633</v>
      </c>
      <c r="F87" s="42">
        <v>12633</v>
      </c>
      <c r="G87" s="42">
        <v>12633</v>
      </c>
      <c r="H87" s="42"/>
      <c r="I87" s="95">
        <v>100</v>
      </c>
    </row>
    <row r="88" spans="1:9" s="3" customFormat="1" ht="52.5" customHeight="1">
      <c r="A88" s="173"/>
      <c r="B88" s="173">
        <v>85212</v>
      </c>
      <c r="C88" s="169"/>
      <c r="D88" s="41" t="s">
        <v>107</v>
      </c>
      <c r="E88" s="42">
        <f>E89+E90+E91</f>
        <v>1133348</v>
      </c>
      <c r="F88" s="42">
        <f>F89+F90+F91</f>
        <v>1026780.76</v>
      </c>
      <c r="G88" s="42">
        <f>G89+G90+G91</f>
        <v>1026780.76</v>
      </c>
      <c r="H88" s="42"/>
      <c r="I88" s="95">
        <v>90.6</v>
      </c>
    </row>
    <row r="89" spans="1:9" s="3" customFormat="1" ht="30.75" customHeight="1">
      <c r="A89" s="173"/>
      <c r="B89" s="173"/>
      <c r="C89" s="169" t="s">
        <v>350</v>
      </c>
      <c r="D89" s="41" t="s">
        <v>352</v>
      </c>
      <c r="E89" s="42">
        <v>0</v>
      </c>
      <c r="F89" s="42">
        <v>16171.81</v>
      </c>
      <c r="G89" s="42">
        <v>16171.81</v>
      </c>
      <c r="H89" s="42"/>
      <c r="I89" s="95">
        <v>0</v>
      </c>
    </row>
    <row r="90" spans="1:9" s="63" customFormat="1" ht="63.75" customHeight="1">
      <c r="A90" s="173"/>
      <c r="B90" s="173"/>
      <c r="C90" s="169" t="s">
        <v>68</v>
      </c>
      <c r="D90" s="8" t="s">
        <v>69</v>
      </c>
      <c r="E90" s="42">
        <v>1121348</v>
      </c>
      <c r="F90" s="42">
        <v>1010608.95</v>
      </c>
      <c r="G90" s="42">
        <v>1010608.95</v>
      </c>
      <c r="H90" s="42"/>
      <c r="I90" s="95">
        <v>90.12</v>
      </c>
    </row>
    <row r="91" spans="1:9" s="63" customFormat="1" ht="66" customHeight="1">
      <c r="A91" s="173"/>
      <c r="B91" s="173"/>
      <c r="C91" s="169" t="s">
        <v>351</v>
      </c>
      <c r="D91" s="156" t="s">
        <v>382</v>
      </c>
      <c r="E91" s="42">
        <v>12000</v>
      </c>
      <c r="F91" s="42">
        <v>0</v>
      </c>
      <c r="G91" s="42">
        <v>0</v>
      </c>
      <c r="H91" s="42"/>
      <c r="I91" s="95">
        <v>0</v>
      </c>
    </row>
    <row r="92" spans="1:9" s="3" customFormat="1" ht="81" customHeight="1">
      <c r="A92" s="173"/>
      <c r="B92" s="173">
        <v>85213</v>
      </c>
      <c r="C92" s="169"/>
      <c r="D92" s="41" t="s">
        <v>229</v>
      </c>
      <c r="E92" s="42">
        <f>E93+E94</f>
        <v>27791</v>
      </c>
      <c r="F92" s="42">
        <f>F93+F94</f>
        <v>20686.03</v>
      </c>
      <c r="G92" s="42">
        <f>G93+G94</f>
        <v>20686.03</v>
      </c>
      <c r="H92" s="42"/>
      <c r="I92" s="95">
        <v>74.43</v>
      </c>
    </row>
    <row r="93" spans="1:9" s="3" customFormat="1" ht="72.75" customHeight="1">
      <c r="A93" s="173"/>
      <c r="B93" s="173"/>
      <c r="C93" s="169" t="s">
        <v>68</v>
      </c>
      <c r="D93" s="8" t="s">
        <v>69</v>
      </c>
      <c r="E93" s="42">
        <v>14694</v>
      </c>
      <c r="F93" s="42">
        <v>8519.4</v>
      </c>
      <c r="G93" s="42">
        <v>8519.4</v>
      </c>
      <c r="H93" s="42"/>
      <c r="I93" s="95">
        <v>57.98</v>
      </c>
    </row>
    <row r="94" spans="1:9" s="3" customFormat="1" ht="48.75" customHeight="1">
      <c r="A94" s="173"/>
      <c r="B94" s="173"/>
      <c r="C94" s="169" t="s">
        <v>108</v>
      </c>
      <c r="D94" s="41" t="s">
        <v>109</v>
      </c>
      <c r="E94" s="42">
        <v>13097</v>
      </c>
      <c r="F94" s="42">
        <v>12166.63</v>
      </c>
      <c r="G94" s="42">
        <v>12166.63</v>
      </c>
      <c r="H94" s="42"/>
      <c r="I94" s="95">
        <v>92.9</v>
      </c>
    </row>
    <row r="95" spans="1:9" s="3" customFormat="1" ht="39.75" customHeight="1">
      <c r="A95" s="173"/>
      <c r="B95" s="173">
        <v>85214</v>
      </c>
      <c r="C95" s="169"/>
      <c r="D95" s="41" t="s">
        <v>230</v>
      </c>
      <c r="E95" s="42">
        <f>E96</f>
        <v>509988</v>
      </c>
      <c r="F95" s="42">
        <f>F96</f>
        <v>465082.9</v>
      </c>
      <c r="G95" s="42">
        <f>G96</f>
        <v>465082.9</v>
      </c>
      <c r="H95" s="42"/>
      <c r="I95" s="95">
        <v>91.19</v>
      </c>
    </row>
    <row r="96" spans="1:9" s="3" customFormat="1" ht="47.25" customHeight="1">
      <c r="A96" s="173"/>
      <c r="B96" s="173"/>
      <c r="C96" s="169" t="s">
        <v>108</v>
      </c>
      <c r="D96" s="41" t="s">
        <v>109</v>
      </c>
      <c r="E96" s="42">
        <v>509988</v>
      </c>
      <c r="F96" s="42">
        <v>465082.9</v>
      </c>
      <c r="G96" s="42">
        <v>465082.9</v>
      </c>
      <c r="H96" s="42"/>
      <c r="I96" s="95">
        <v>91.19</v>
      </c>
    </row>
    <row r="97" spans="1:9" s="3" customFormat="1" ht="23.25" customHeight="1">
      <c r="A97" s="173"/>
      <c r="B97" s="173">
        <v>85216</v>
      </c>
      <c r="C97" s="169"/>
      <c r="D97" s="41" t="s">
        <v>111</v>
      </c>
      <c r="E97" s="42">
        <f>E98</f>
        <v>141413</v>
      </c>
      <c r="F97" s="42">
        <f>F98</f>
        <v>139512.7</v>
      </c>
      <c r="G97" s="42">
        <f>G98</f>
        <v>139512.7</v>
      </c>
      <c r="H97" s="42"/>
      <c r="I97" s="95">
        <v>98.66</v>
      </c>
    </row>
    <row r="98" spans="1:9" s="3" customFormat="1" ht="45" customHeight="1">
      <c r="A98" s="173"/>
      <c r="B98" s="173"/>
      <c r="C98" s="169" t="s">
        <v>108</v>
      </c>
      <c r="D98" s="41" t="s">
        <v>109</v>
      </c>
      <c r="E98" s="42">
        <v>141413</v>
      </c>
      <c r="F98" s="42">
        <v>139512.7</v>
      </c>
      <c r="G98" s="42">
        <v>139512.7</v>
      </c>
      <c r="H98" s="42"/>
      <c r="I98" s="95">
        <v>98.66</v>
      </c>
    </row>
    <row r="99" spans="1:9" s="3" customFormat="1" ht="26.25" customHeight="1">
      <c r="A99" s="173"/>
      <c r="B99" s="173">
        <v>85219</v>
      </c>
      <c r="C99" s="169"/>
      <c r="D99" s="41" t="s">
        <v>112</v>
      </c>
      <c r="E99" s="42">
        <f>E100</f>
        <v>100000</v>
      </c>
      <c r="F99" s="42">
        <f>F100</f>
        <v>100000</v>
      </c>
      <c r="G99" s="42">
        <f>G100</f>
        <v>100000</v>
      </c>
      <c r="H99" s="42"/>
      <c r="I99" s="95">
        <v>100</v>
      </c>
    </row>
    <row r="100" spans="1:9" s="3" customFormat="1" ht="43.5" customHeight="1">
      <c r="A100" s="173"/>
      <c r="B100" s="173"/>
      <c r="C100" s="169" t="s">
        <v>108</v>
      </c>
      <c r="D100" s="41" t="s">
        <v>109</v>
      </c>
      <c r="E100" s="42">
        <v>100000</v>
      </c>
      <c r="F100" s="42">
        <v>100000</v>
      </c>
      <c r="G100" s="42">
        <v>100000</v>
      </c>
      <c r="H100" s="42"/>
      <c r="I100" s="95">
        <v>100</v>
      </c>
    </row>
    <row r="101" spans="1:9" s="3" customFormat="1" ht="26.25" customHeight="1">
      <c r="A101" s="173"/>
      <c r="B101" s="173">
        <v>85228</v>
      </c>
      <c r="C101" s="169"/>
      <c r="D101" s="43" t="s">
        <v>199</v>
      </c>
      <c r="E101" s="42">
        <f>E102</f>
        <v>5002</v>
      </c>
      <c r="F101" s="42">
        <f>F102</f>
        <v>5358.15</v>
      </c>
      <c r="G101" s="42">
        <f>G102</f>
        <v>5358.15</v>
      </c>
      <c r="H101" s="42"/>
      <c r="I101" s="95">
        <v>107.12</v>
      </c>
    </row>
    <row r="102" spans="1:9" s="3" customFormat="1" ht="27.75" customHeight="1">
      <c r="A102" s="173"/>
      <c r="B102" s="173"/>
      <c r="C102" s="172" t="s">
        <v>340</v>
      </c>
      <c r="D102" s="8" t="s">
        <v>344</v>
      </c>
      <c r="E102" s="42">
        <v>5002</v>
      </c>
      <c r="F102" s="42">
        <v>5358.15</v>
      </c>
      <c r="G102" s="42">
        <v>5358.15</v>
      </c>
      <c r="H102" s="42"/>
      <c r="I102" s="95">
        <v>107.12</v>
      </c>
    </row>
    <row r="103" spans="1:9" s="3" customFormat="1" ht="25.5" customHeight="1">
      <c r="A103" s="173"/>
      <c r="B103" s="173">
        <v>85295</v>
      </c>
      <c r="C103" s="169"/>
      <c r="D103" s="41" t="s">
        <v>126</v>
      </c>
      <c r="E103" s="42">
        <f>E104+E105</f>
        <v>198475</v>
      </c>
      <c r="F103" s="42">
        <f>F104+F105</f>
        <v>197966.7</v>
      </c>
      <c r="G103" s="42">
        <f>G104+G105</f>
        <v>197966.7</v>
      </c>
      <c r="H103" s="42"/>
      <c r="I103" s="95">
        <v>99.74</v>
      </c>
    </row>
    <row r="104" spans="1:9" s="3" customFormat="1" ht="73.5" customHeight="1">
      <c r="A104" s="173"/>
      <c r="B104" s="173"/>
      <c r="C104" s="169" t="s">
        <v>68</v>
      </c>
      <c r="D104" s="8" t="s">
        <v>69</v>
      </c>
      <c r="E104" s="42">
        <v>9390</v>
      </c>
      <c r="F104" s="42">
        <v>8881.7</v>
      </c>
      <c r="G104" s="42">
        <v>8881.7</v>
      </c>
      <c r="H104" s="42"/>
      <c r="I104" s="95">
        <v>94.59</v>
      </c>
    </row>
    <row r="105" spans="1:9" s="3" customFormat="1" ht="46.5" customHeight="1">
      <c r="A105" s="173"/>
      <c r="B105" s="173"/>
      <c r="C105" s="169" t="s">
        <v>108</v>
      </c>
      <c r="D105" s="41" t="s">
        <v>109</v>
      </c>
      <c r="E105" s="42">
        <v>189085</v>
      </c>
      <c r="F105" s="42">
        <v>189085</v>
      </c>
      <c r="G105" s="42">
        <v>189085</v>
      </c>
      <c r="H105" s="42"/>
      <c r="I105" s="95">
        <v>100</v>
      </c>
    </row>
    <row r="106" spans="1:9" s="3" customFormat="1" ht="29.25" customHeight="1">
      <c r="A106" s="184">
        <v>853</v>
      </c>
      <c r="B106" s="184"/>
      <c r="C106" s="185"/>
      <c r="D106" s="84" t="s">
        <v>285</v>
      </c>
      <c r="E106" s="85">
        <f>E107</f>
        <v>159890.4</v>
      </c>
      <c r="F106" s="85">
        <f>F107</f>
        <v>132324.59</v>
      </c>
      <c r="G106" s="85">
        <f>G107</f>
        <v>132324.59</v>
      </c>
      <c r="H106" s="85"/>
      <c r="I106" s="98">
        <v>82.76</v>
      </c>
    </row>
    <row r="107" spans="1:9" s="3" customFormat="1" ht="26.25" customHeight="1">
      <c r="A107" s="186"/>
      <c r="B107" s="186">
        <v>85395</v>
      </c>
      <c r="C107" s="187"/>
      <c r="D107" s="86" t="s">
        <v>113</v>
      </c>
      <c r="E107" s="87">
        <f>E108+E109+E110+E111</f>
        <v>159890.4</v>
      </c>
      <c r="F107" s="87">
        <f>F108+F109+F110+F111</f>
        <v>132324.59</v>
      </c>
      <c r="G107" s="87">
        <f>G108+G109+G110+G111</f>
        <v>132324.59</v>
      </c>
      <c r="H107" s="87"/>
      <c r="I107" s="99">
        <v>82.76</v>
      </c>
    </row>
    <row r="108" spans="1:14" s="3" customFormat="1" ht="73.5" customHeight="1">
      <c r="A108" s="186"/>
      <c r="B108" s="186"/>
      <c r="C108" s="187" t="s">
        <v>353</v>
      </c>
      <c r="D108" s="86" t="s">
        <v>355</v>
      </c>
      <c r="E108" s="87">
        <v>33906.84</v>
      </c>
      <c r="F108" s="87">
        <v>33906.75</v>
      </c>
      <c r="G108" s="87">
        <v>33906.75</v>
      </c>
      <c r="H108" s="87"/>
      <c r="I108" s="99">
        <v>100</v>
      </c>
      <c r="N108" s="91"/>
    </row>
    <row r="109" spans="1:9" s="3" customFormat="1" ht="69" customHeight="1">
      <c r="A109" s="186"/>
      <c r="B109" s="186"/>
      <c r="C109" s="187" t="s">
        <v>354</v>
      </c>
      <c r="D109" s="86" t="s">
        <v>355</v>
      </c>
      <c r="E109" s="87">
        <v>5983.56</v>
      </c>
      <c r="F109" s="87">
        <v>5983.65</v>
      </c>
      <c r="G109" s="87">
        <v>5983.65</v>
      </c>
      <c r="H109" s="87"/>
      <c r="I109" s="99">
        <v>100</v>
      </c>
    </row>
    <row r="110" spans="1:10" s="72" customFormat="1" ht="75" customHeight="1">
      <c r="A110" s="186"/>
      <c r="B110" s="186" t="s">
        <v>286</v>
      </c>
      <c r="C110" s="188">
        <v>2327</v>
      </c>
      <c r="D110" s="88" t="s">
        <v>287</v>
      </c>
      <c r="E110" s="87">
        <v>113328</v>
      </c>
      <c r="F110" s="87">
        <v>87304.1</v>
      </c>
      <c r="G110" s="87">
        <v>87304.1</v>
      </c>
      <c r="H110" s="87"/>
      <c r="I110" s="99">
        <v>10077.04</v>
      </c>
      <c r="J110" s="71"/>
    </row>
    <row r="111" spans="1:9" s="3" customFormat="1" ht="73.5" customHeight="1">
      <c r="A111" s="186"/>
      <c r="B111" s="186" t="s">
        <v>286</v>
      </c>
      <c r="C111" s="188">
        <v>2329</v>
      </c>
      <c r="D111" s="88" t="s">
        <v>287</v>
      </c>
      <c r="E111" s="87">
        <v>6672</v>
      </c>
      <c r="F111" s="87">
        <v>5130.09</v>
      </c>
      <c r="G111" s="87">
        <v>5130.09</v>
      </c>
      <c r="H111" s="87"/>
      <c r="I111" s="99">
        <v>76.89</v>
      </c>
    </row>
    <row r="112" spans="1:9" s="3" customFormat="1" ht="26.25" customHeight="1">
      <c r="A112" s="184">
        <v>854</v>
      </c>
      <c r="B112" s="184"/>
      <c r="C112" s="189"/>
      <c r="D112" s="92" t="s">
        <v>356</v>
      </c>
      <c r="E112" s="85">
        <f>E113</f>
        <v>123485</v>
      </c>
      <c r="F112" s="85">
        <f>F113</f>
        <v>122385</v>
      </c>
      <c r="G112" s="85">
        <f>G113</f>
        <v>122385</v>
      </c>
      <c r="H112" s="85"/>
      <c r="I112" s="98">
        <v>99.11</v>
      </c>
    </row>
    <row r="113" spans="1:9" s="3" customFormat="1" ht="24" customHeight="1">
      <c r="A113" s="186"/>
      <c r="B113" s="186">
        <v>85415</v>
      </c>
      <c r="C113" s="188"/>
      <c r="D113" s="88" t="s">
        <v>291</v>
      </c>
      <c r="E113" s="87">
        <f>E114+E115</f>
        <v>123485</v>
      </c>
      <c r="F113" s="87">
        <f>F114+F115</f>
        <v>122385</v>
      </c>
      <c r="G113" s="87">
        <f>G114+G115</f>
        <v>122385</v>
      </c>
      <c r="H113" s="87"/>
      <c r="I113" s="99">
        <v>99.11</v>
      </c>
    </row>
    <row r="114" spans="1:9" s="3" customFormat="1" ht="41.25" customHeight="1" thickBot="1">
      <c r="A114" s="186"/>
      <c r="B114" s="186"/>
      <c r="C114" s="187" t="s">
        <v>108</v>
      </c>
      <c r="D114" s="86" t="s">
        <v>109</v>
      </c>
      <c r="E114" s="87">
        <v>108560</v>
      </c>
      <c r="F114" s="87">
        <v>108560</v>
      </c>
      <c r="G114" s="87">
        <v>108560</v>
      </c>
      <c r="H114" s="87"/>
      <c r="I114" s="99">
        <v>100</v>
      </c>
    </row>
    <row r="115" spans="1:9" s="3" customFormat="1" ht="95.25" customHeight="1" thickBot="1">
      <c r="A115" s="186"/>
      <c r="B115" s="186"/>
      <c r="C115" s="187" t="s">
        <v>399</v>
      </c>
      <c r="D115" s="236" t="s">
        <v>419</v>
      </c>
      <c r="E115" s="87">
        <v>14925</v>
      </c>
      <c r="F115" s="87">
        <v>13825</v>
      </c>
      <c r="G115" s="87">
        <v>13825</v>
      </c>
      <c r="H115" s="87"/>
      <c r="I115" s="99">
        <v>92.63</v>
      </c>
    </row>
    <row r="116" spans="1:9" s="3" customFormat="1" ht="32.25" customHeight="1">
      <c r="A116" s="184">
        <v>900</v>
      </c>
      <c r="B116" s="184"/>
      <c r="C116" s="185"/>
      <c r="D116" s="84" t="s">
        <v>114</v>
      </c>
      <c r="E116" s="85">
        <f>E117+E119</f>
        <v>1007647.87</v>
      </c>
      <c r="F116" s="85">
        <f>F117+F119</f>
        <v>917274.03</v>
      </c>
      <c r="G116" s="85">
        <f>G117+G119</f>
        <v>298780.77</v>
      </c>
      <c r="H116" s="85">
        <f>H119</f>
        <v>618493.26</v>
      </c>
      <c r="I116" s="98">
        <v>91.03</v>
      </c>
    </row>
    <row r="117" spans="1:9" s="3" customFormat="1" ht="44.25" customHeight="1">
      <c r="A117" s="186"/>
      <c r="B117" s="186">
        <v>90019</v>
      </c>
      <c r="C117" s="187"/>
      <c r="D117" s="86" t="s">
        <v>288</v>
      </c>
      <c r="E117" s="87">
        <f>E118</f>
        <v>10000</v>
      </c>
      <c r="F117" s="87">
        <f>F118</f>
        <v>3057.9</v>
      </c>
      <c r="G117" s="87">
        <f>G118</f>
        <v>3057.9</v>
      </c>
      <c r="H117" s="87"/>
      <c r="I117" s="99">
        <v>30.58</v>
      </c>
    </row>
    <row r="118" spans="1:9" s="63" customFormat="1" ht="23.25" customHeight="1">
      <c r="A118" s="186"/>
      <c r="B118" s="186"/>
      <c r="C118" s="187" t="s">
        <v>234</v>
      </c>
      <c r="D118" s="86" t="s">
        <v>235</v>
      </c>
      <c r="E118" s="87">
        <v>10000</v>
      </c>
      <c r="F118" s="87">
        <v>3057.9</v>
      </c>
      <c r="G118" s="87">
        <v>3057.9</v>
      </c>
      <c r="H118" s="87"/>
      <c r="I118" s="99">
        <v>30.58</v>
      </c>
    </row>
    <row r="119" spans="1:9" s="3" customFormat="1" ht="25.5" customHeight="1">
      <c r="A119" s="186"/>
      <c r="B119" s="186">
        <v>90095</v>
      </c>
      <c r="C119" s="187"/>
      <c r="D119" s="86" t="s">
        <v>113</v>
      </c>
      <c r="E119" s="87">
        <f>E120+E121+E122+E123</f>
        <v>997647.87</v>
      </c>
      <c r="F119" s="87">
        <f>F120+F121+F122+F123</f>
        <v>914216.13</v>
      </c>
      <c r="G119" s="87">
        <f>G120+G121+G122+G123</f>
        <v>295722.87</v>
      </c>
      <c r="H119" s="87">
        <f>H123</f>
        <v>618493.26</v>
      </c>
      <c r="I119" s="99">
        <v>91.64</v>
      </c>
    </row>
    <row r="120" spans="1:9" s="3" customFormat="1" ht="21.75" customHeight="1">
      <c r="A120" s="186"/>
      <c r="B120" s="186"/>
      <c r="C120" s="187" t="s">
        <v>234</v>
      </c>
      <c r="D120" s="86" t="s">
        <v>235</v>
      </c>
      <c r="E120" s="87">
        <v>21295</v>
      </c>
      <c r="F120" s="87">
        <v>0</v>
      </c>
      <c r="G120" s="87">
        <v>0</v>
      </c>
      <c r="H120" s="87"/>
      <c r="I120" s="99">
        <v>0</v>
      </c>
    </row>
    <row r="121" spans="1:9" s="3" customFormat="1" ht="21.75" customHeight="1">
      <c r="A121" s="186"/>
      <c r="B121" s="186"/>
      <c r="C121" s="169" t="s">
        <v>71</v>
      </c>
      <c r="D121" s="41" t="s">
        <v>72</v>
      </c>
      <c r="E121" s="87">
        <v>265000</v>
      </c>
      <c r="F121" s="87">
        <v>270112</v>
      </c>
      <c r="G121" s="87">
        <v>270112</v>
      </c>
      <c r="H121" s="87"/>
      <c r="I121" s="99">
        <v>101.93</v>
      </c>
    </row>
    <row r="122" spans="1:9" s="3" customFormat="1" ht="66.75" customHeight="1">
      <c r="A122" s="186"/>
      <c r="B122" s="186"/>
      <c r="C122" s="181" t="s">
        <v>400</v>
      </c>
      <c r="D122" s="212" t="s">
        <v>402</v>
      </c>
      <c r="E122" s="87">
        <v>25610.87</v>
      </c>
      <c r="F122" s="87">
        <v>25610.87</v>
      </c>
      <c r="G122" s="87">
        <v>25610.87</v>
      </c>
      <c r="H122" s="87"/>
      <c r="I122" s="99">
        <v>100</v>
      </c>
    </row>
    <row r="123" spans="1:9" s="3" customFormat="1" ht="46.5" customHeight="1">
      <c r="A123" s="186"/>
      <c r="B123" s="186"/>
      <c r="C123" s="187" t="s">
        <v>284</v>
      </c>
      <c r="D123" s="86" t="s">
        <v>297</v>
      </c>
      <c r="E123" s="87">
        <v>685742</v>
      </c>
      <c r="F123" s="87">
        <v>618493.26</v>
      </c>
      <c r="G123" s="87"/>
      <c r="H123" s="87">
        <v>618493.26</v>
      </c>
      <c r="I123" s="99">
        <v>90.19</v>
      </c>
    </row>
    <row r="124" spans="1:9" s="3" customFormat="1" ht="25.5">
      <c r="A124" s="184">
        <v>921</v>
      </c>
      <c r="B124" s="184"/>
      <c r="C124" s="185"/>
      <c r="D124" s="84" t="s">
        <v>115</v>
      </c>
      <c r="E124" s="85">
        <f>E125+E129</f>
        <v>55915.979999999996</v>
      </c>
      <c r="F124" s="85">
        <f>F125+F129</f>
        <v>50499.509999999995</v>
      </c>
      <c r="G124" s="85">
        <f>G125+G129</f>
        <v>33563.95</v>
      </c>
      <c r="H124" s="85">
        <f>H125</f>
        <v>16935.56</v>
      </c>
      <c r="I124" s="98">
        <v>90.31</v>
      </c>
    </row>
    <row r="125" spans="1:9" s="3" customFormat="1" ht="26.25" customHeight="1">
      <c r="A125" s="186"/>
      <c r="B125" s="186">
        <v>92109</v>
      </c>
      <c r="C125" s="187"/>
      <c r="D125" s="86" t="s">
        <v>116</v>
      </c>
      <c r="E125" s="87">
        <f>E126+E127+E128</f>
        <v>51815.979999999996</v>
      </c>
      <c r="F125" s="87">
        <f>F126+F127+F128</f>
        <v>46399.509999999995</v>
      </c>
      <c r="G125" s="87">
        <f>G126+G127+G128</f>
        <v>29463.949999999997</v>
      </c>
      <c r="H125" s="87">
        <f>H128</f>
        <v>16935.56</v>
      </c>
      <c r="I125" s="99">
        <v>89.55</v>
      </c>
    </row>
    <row r="126" spans="1:9" s="63" customFormat="1" ht="85.5" customHeight="1" thickBot="1">
      <c r="A126" s="186"/>
      <c r="B126" s="186"/>
      <c r="C126" s="187" t="s">
        <v>63</v>
      </c>
      <c r="D126" s="86" t="s">
        <v>228</v>
      </c>
      <c r="E126" s="87">
        <v>15000</v>
      </c>
      <c r="F126" s="87">
        <v>9583.53</v>
      </c>
      <c r="G126" s="87">
        <v>9583.53</v>
      </c>
      <c r="H126" s="87"/>
      <c r="I126" s="99">
        <v>63.89</v>
      </c>
    </row>
    <row r="127" spans="1:9" s="63" customFormat="1" ht="85.5" customHeight="1" thickBot="1">
      <c r="A127" s="186"/>
      <c r="B127" s="186"/>
      <c r="C127" s="187" t="s">
        <v>353</v>
      </c>
      <c r="D127" s="209" t="s">
        <v>401</v>
      </c>
      <c r="E127" s="87">
        <v>19880.42</v>
      </c>
      <c r="F127" s="87">
        <v>19880.42</v>
      </c>
      <c r="G127" s="87">
        <v>19880.42</v>
      </c>
      <c r="H127" s="87"/>
      <c r="I127" s="99">
        <v>100</v>
      </c>
    </row>
    <row r="128" spans="1:9" s="63" customFormat="1" ht="84" customHeight="1">
      <c r="A128" s="186"/>
      <c r="B128" s="210"/>
      <c r="C128" s="211" t="s">
        <v>357</v>
      </c>
      <c r="D128" s="161" t="s">
        <v>384</v>
      </c>
      <c r="E128" s="87">
        <v>16935.56</v>
      </c>
      <c r="F128" s="87">
        <v>16935.56</v>
      </c>
      <c r="G128" s="87"/>
      <c r="H128" s="87">
        <v>16935.56</v>
      </c>
      <c r="I128" s="99">
        <v>100</v>
      </c>
    </row>
    <row r="129" spans="1:9" s="63" customFormat="1" ht="30.75" customHeight="1">
      <c r="A129" s="186"/>
      <c r="B129" s="186">
        <v>92116</v>
      </c>
      <c r="C129" s="187"/>
      <c r="D129" s="157" t="s">
        <v>209</v>
      </c>
      <c r="E129" s="87">
        <f>E130</f>
        <v>4100</v>
      </c>
      <c r="F129" s="87">
        <f>F130</f>
        <v>4100</v>
      </c>
      <c r="G129" s="87">
        <f>G130</f>
        <v>4100</v>
      </c>
      <c r="H129" s="87"/>
      <c r="I129" s="99">
        <v>100</v>
      </c>
    </row>
    <row r="130" spans="1:9" s="63" customFormat="1" ht="64.5" customHeight="1">
      <c r="A130" s="186"/>
      <c r="B130" s="186"/>
      <c r="C130" s="187" t="s">
        <v>400</v>
      </c>
      <c r="D130" s="212" t="s">
        <v>402</v>
      </c>
      <c r="E130" s="87">
        <v>4100</v>
      </c>
      <c r="F130" s="87">
        <v>4100</v>
      </c>
      <c r="G130" s="87">
        <v>4100</v>
      </c>
      <c r="H130" s="87"/>
      <c r="I130" s="99">
        <v>100</v>
      </c>
    </row>
    <row r="131" spans="1:9" s="3" customFormat="1" ht="23.25" customHeight="1">
      <c r="A131" s="184">
        <v>926</v>
      </c>
      <c r="B131" s="184"/>
      <c r="C131" s="185"/>
      <c r="D131" s="84" t="s">
        <v>117</v>
      </c>
      <c r="E131" s="85">
        <f aca="true" t="shared" si="3" ref="E131:G132">E132</f>
        <v>10000</v>
      </c>
      <c r="F131" s="85">
        <f t="shared" si="3"/>
        <v>9113.92</v>
      </c>
      <c r="G131" s="85">
        <f t="shared" si="3"/>
        <v>9113.92</v>
      </c>
      <c r="H131" s="85"/>
      <c r="I131" s="98">
        <v>91.14</v>
      </c>
    </row>
    <row r="132" spans="1:9" s="3" customFormat="1" ht="25.5" customHeight="1">
      <c r="A132" s="186"/>
      <c r="B132" s="186">
        <v>92601</v>
      </c>
      <c r="C132" s="187"/>
      <c r="D132" s="86" t="s">
        <v>118</v>
      </c>
      <c r="E132" s="87">
        <f t="shared" si="3"/>
        <v>10000</v>
      </c>
      <c r="F132" s="87">
        <f t="shared" si="3"/>
        <v>9113.92</v>
      </c>
      <c r="G132" s="87">
        <f t="shared" si="3"/>
        <v>9113.92</v>
      </c>
      <c r="H132" s="87"/>
      <c r="I132" s="99">
        <v>91.14</v>
      </c>
    </row>
    <row r="133" spans="1:9" s="63" customFormat="1" ht="87" customHeight="1">
      <c r="A133" s="186"/>
      <c r="B133" s="186"/>
      <c r="C133" s="187" t="s">
        <v>63</v>
      </c>
      <c r="D133" s="86" t="s">
        <v>223</v>
      </c>
      <c r="E133" s="87">
        <v>10000</v>
      </c>
      <c r="F133" s="87">
        <v>9113.92</v>
      </c>
      <c r="G133" s="87">
        <v>9113.92</v>
      </c>
      <c r="H133" s="87"/>
      <c r="I133" s="99">
        <v>91.14</v>
      </c>
    </row>
    <row r="134" spans="1:9" s="3" customFormat="1" ht="23.25" customHeight="1">
      <c r="A134" s="249" t="s">
        <v>7</v>
      </c>
      <c r="B134" s="249"/>
      <c r="C134" s="249"/>
      <c r="D134" s="249"/>
      <c r="E134" s="89">
        <f>E7+E10+E16+E19+E31+E34+E60+E70+E85+E106+E112+E116+E124+E131</f>
        <v>11958609.1</v>
      </c>
      <c r="F134" s="89">
        <f>F7+F10+F16+F19+F31+F34+F60+F70+F85+F106+F112+F116+F124+F131</f>
        <v>10881979.569999998</v>
      </c>
      <c r="G134" s="89">
        <f>G7+G10+G16+G19+G31+G34+G60+G70+G85+G106+G112+G124+G116+G131</f>
        <v>10085580.969999997</v>
      </c>
      <c r="H134" s="89">
        <f>H10+H60+H116+H124</f>
        <v>796398.6000000001</v>
      </c>
      <c r="I134" s="90">
        <v>91</v>
      </c>
    </row>
    <row r="135" spans="1:9" s="3" customFormat="1" ht="84" customHeight="1">
      <c r="A135"/>
      <c r="B135" s="9"/>
      <c r="C135" s="9"/>
      <c r="D135" s="9"/>
      <c r="E135" s="9"/>
      <c r="F135" s="9"/>
      <c r="G135" s="9"/>
      <c r="H135" s="9"/>
      <c r="I135" s="9"/>
    </row>
    <row r="136" spans="1:6" ht="31.5" customHeight="1">
      <c r="A136" s="248"/>
      <c r="B136" s="248"/>
      <c r="C136" s="248"/>
      <c r="D136" s="248"/>
      <c r="E136" s="9"/>
      <c r="F136" s="9"/>
    </row>
    <row r="137" spans="2:6" ht="12.75">
      <c r="B137" s="9"/>
      <c r="C137" s="9"/>
      <c r="D137" s="9"/>
      <c r="E137" s="9"/>
      <c r="F137" s="9"/>
    </row>
    <row r="138" spans="2:6" ht="12.75">
      <c r="B138" s="9"/>
      <c r="C138" s="9"/>
      <c r="D138" s="9"/>
      <c r="E138" s="9"/>
      <c r="F138" s="9"/>
    </row>
    <row r="139" spans="2:6" ht="12.75">
      <c r="B139" s="9"/>
      <c r="C139" s="9"/>
      <c r="D139" s="9"/>
      <c r="E139" s="9"/>
      <c r="F139" s="9"/>
    </row>
    <row r="140" spans="2:6" ht="12.75">
      <c r="B140" s="9"/>
      <c r="C140" s="9"/>
      <c r="D140" s="9"/>
      <c r="E140" s="9"/>
      <c r="F140" s="9"/>
    </row>
    <row r="141" spans="2:6" ht="12.75">
      <c r="B141" s="9"/>
      <c r="C141" s="9"/>
      <c r="D141" s="9"/>
      <c r="E141" s="9"/>
      <c r="F141" s="9"/>
    </row>
    <row r="142" spans="2:6" ht="12.75">
      <c r="B142" s="9"/>
      <c r="C142" s="9"/>
      <c r="D142" s="9"/>
      <c r="E142" s="9"/>
      <c r="F142" s="9"/>
    </row>
    <row r="143" spans="2:6" ht="12.75">
      <c r="B143" s="9"/>
      <c r="C143" s="9"/>
      <c r="D143" s="9"/>
      <c r="E143" s="9"/>
      <c r="F143" s="9"/>
    </row>
    <row r="144" spans="2:6" ht="12.75">
      <c r="B144" s="9"/>
      <c r="C144" s="9"/>
      <c r="D144" s="9"/>
      <c r="E144" s="9"/>
      <c r="F144" s="9"/>
    </row>
  </sheetData>
  <sheetProtection/>
  <mergeCells count="10">
    <mergeCell ref="F4:I4"/>
    <mergeCell ref="A136:D136"/>
    <mergeCell ref="A134:D134"/>
    <mergeCell ref="G1:I1"/>
    <mergeCell ref="A2:I2"/>
    <mergeCell ref="A4:A5"/>
    <mergeCell ref="B4:B5"/>
    <mergeCell ref="C4:C5"/>
    <mergeCell ref="D4:D5"/>
    <mergeCell ref="E4:E5"/>
  </mergeCells>
  <printOptions horizontalCentered="1"/>
  <pageMargins left="0.68" right="0.54" top="1.0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4"/>
  <sheetViews>
    <sheetView showGridLines="0" zoomScalePageLayoutView="0" workbookViewId="0" topLeftCell="A1">
      <selection activeCell="A1" sqref="A1:I26"/>
    </sheetView>
  </sheetViews>
  <sheetFormatPr defaultColWidth="9.00390625" defaultRowHeight="12.75"/>
  <cols>
    <col min="1" max="1" width="7.375" style="0" customWidth="1"/>
    <col min="2" max="2" width="8.00390625" style="0" customWidth="1"/>
    <col min="3" max="3" width="8.625" style="0" customWidth="1"/>
    <col min="4" max="4" width="33.00390625" style="0" customWidth="1"/>
    <col min="5" max="5" width="17.25390625" style="0" customWidth="1"/>
    <col min="6" max="6" width="19.25390625" style="9" customWidth="1"/>
    <col min="7" max="7" width="18.125" style="9" customWidth="1"/>
    <col min="8" max="8" width="14.875" style="9" customWidth="1"/>
    <col min="9" max="9" width="12.00390625" style="9" customWidth="1"/>
  </cols>
  <sheetData>
    <row r="1" spans="1:9" ht="48.75" customHeight="1">
      <c r="A1" s="100"/>
      <c r="B1" s="100"/>
      <c r="C1" s="100"/>
      <c r="D1" s="100"/>
      <c r="E1" s="100"/>
      <c r="F1" s="101"/>
      <c r="G1" s="101"/>
      <c r="H1" s="101" t="s">
        <v>422</v>
      </c>
      <c r="I1" s="102"/>
    </row>
    <row r="2" spans="1:9" ht="47.25" customHeight="1">
      <c r="A2" s="262" t="s">
        <v>412</v>
      </c>
      <c r="B2" s="262"/>
      <c r="C2" s="262"/>
      <c r="D2" s="262"/>
      <c r="E2" s="262"/>
      <c r="F2" s="262"/>
      <c r="G2" s="262"/>
      <c r="H2" s="1"/>
      <c r="I2" s="101"/>
    </row>
    <row r="3" spans="1:9" ht="9.75" customHeight="1" thickBot="1">
      <c r="A3" s="1"/>
      <c r="B3" s="1"/>
      <c r="C3" s="1"/>
      <c r="D3" s="1"/>
      <c r="E3" s="1"/>
      <c r="F3" s="1"/>
      <c r="G3" s="103"/>
      <c r="H3" s="103"/>
      <c r="I3" s="101"/>
    </row>
    <row r="4" spans="1:9" s="3" customFormat="1" ht="3" customHeight="1" thickBot="1">
      <c r="A4" s="263" t="s">
        <v>1</v>
      </c>
      <c r="B4" s="266" t="s">
        <v>8</v>
      </c>
      <c r="C4" s="266" t="s">
        <v>3</v>
      </c>
      <c r="D4" s="268" t="s">
        <v>10</v>
      </c>
      <c r="E4" s="254" t="s">
        <v>246</v>
      </c>
      <c r="F4" s="259" t="s">
        <v>5</v>
      </c>
      <c r="G4" s="260"/>
      <c r="H4" s="260"/>
      <c r="I4" s="260"/>
    </row>
    <row r="5" spans="1:9" s="3" customFormat="1" ht="12" customHeight="1">
      <c r="A5" s="264"/>
      <c r="B5" s="267"/>
      <c r="C5" s="267"/>
      <c r="D5" s="269"/>
      <c r="E5" s="255"/>
      <c r="F5" s="257" t="s">
        <v>54</v>
      </c>
      <c r="G5" s="243" t="s">
        <v>358</v>
      </c>
      <c r="H5" s="243"/>
      <c r="I5" s="244"/>
    </row>
    <row r="6" spans="1:12" s="3" customFormat="1" ht="36" customHeight="1">
      <c r="A6" s="264"/>
      <c r="B6" s="267"/>
      <c r="C6" s="267"/>
      <c r="D6" s="269"/>
      <c r="E6" s="255"/>
      <c r="F6" s="257"/>
      <c r="G6" s="241" t="s">
        <v>359</v>
      </c>
      <c r="H6" s="239" t="s">
        <v>11</v>
      </c>
      <c r="I6" s="237" t="s">
        <v>338</v>
      </c>
      <c r="L6" s="134"/>
    </row>
    <row r="7" spans="1:9" s="5" customFormat="1" ht="22.5" customHeight="1" thickBot="1">
      <c r="A7" s="265"/>
      <c r="B7" s="240"/>
      <c r="C7" s="240"/>
      <c r="D7" s="238"/>
      <c r="E7" s="256"/>
      <c r="F7" s="258"/>
      <c r="G7" s="242"/>
      <c r="H7" s="240"/>
      <c r="I7" s="238"/>
    </row>
    <row r="8" spans="1:9" s="3" customFormat="1" ht="1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9</v>
      </c>
      <c r="H8" s="104">
        <v>10</v>
      </c>
      <c r="I8" s="104">
        <v>13</v>
      </c>
    </row>
    <row r="9" spans="1:9" s="3" customFormat="1" ht="27.75" customHeight="1">
      <c r="A9" s="215" t="s">
        <v>121</v>
      </c>
      <c r="B9" s="215"/>
      <c r="C9" s="216"/>
      <c r="D9" s="105" t="s">
        <v>128</v>
      </c>
      <c r="E9" s="106">
        <f>E10+E12</f>
        <v>498495.27999999997</v>
      </c>
      <c r="F9" s="106">
        <f>F10+F12</f>
        <v>497658.01999999996</v>
      </c>
      <c r="G9" s="106">
        <f>G10+G12</f>
        <v>497658.01999999996</v>
      </c>
      <c r="H9" s="106"/>
      <c r="I9" s="106">
        <v>99.83</v>
      </c>
    </row>
    <row r="10" spans="1:9" s="3" customFormat="1" ht="20.25" customHeight="1">
      <c r="A10" s="217"/>
      <c r="B10" s="217" t="s">
        <v>239</v>
      </c>
      <c r="C10" s="218"/>
      <c r="D10" s="107" t="s">
        <v>123</v>
      </c>
      <c r="E10" s="108">
        <f>E11</f>
        <v>33790</v>
      </c>
      <c r="F10" s="108">
        <f>F11</f>
        <v>33762.74</v>
      </c>
      <c r="G10" s="108">
        <f>G11</f>
        <v>33762.74</v>
      </c>
      <c r="H10" s="108"/>
      <c r="I10" s="108">
        <v>99.52</v>
      </c>
    </row>
    <row r="11" spans="1:9" s="3" customFormat="1" ht="66.75" customHeight="1">
      <c r="A11" s="217"/>
      <c r="B11" s="217"/>
      <c r="C11" s="218">
        <v>2850</v>
      </c>
      <c r="D11" s="107" t="s">
        <v>124</v>
      </c>
      <c r="E11" s="108">
        <v>33790</v>
      </c>
      <c r="F11" s="108">
        <v>33762.74</v>
      </c>
      <c r="G11" s="108">
        <v>33762.74</v>
      </c>
      <c r="H11" s="108"/>
      <c r="I11" s="108">
        <v>99.52</v>
      </c>
    </row>
    <row r="12" spans="1:9" s="3" customFormat="1" ht="25.5" customHeight="1">
      <c r="A12" s="217"/>
      <c r="B12" s="217" t="s">
        <v>337</v>
      </c>
      <c r="C12" s="218"/>
      <c r="D12" s="111" t="s">
        <v>336</v>
      </c>
      <c r="E12" s="108">
        <f>E13+E14+E15+E16+E17</f>
        <v>464705.27999999997</v>
      </c>
      <c r="F12" s="108">
        <f>F13+F14+F15+F16+F17</f>
        <v>463895.27999999997</v>
      </c>
      <c r="G12" s="108">
        <f>G13+G14+G15+G16+G17</f>
        <v>463895.27999999997</v>
      </c>
      <c r="H12" s="108"/>
      <c r="I12" s="108">
        <v>99.83</v>
      </c>
    </row>
    <row r="13" spans="1:9" s="3" customFormat="1" ht="30.75" customHeight="1">
      <c r="A13" s="217"/>
      <c r="B13" s="217"/>
      <c r="C13" s="218">
        <v>4110</v>
      </c>
      <c r="D13" s="111" t="s">
        <v>142</v>
      </c>
      <c r="E13" s="108">
        <v>1311.58</v>
      </c>
      <c r="F13" s="108">
        <v>1311.58</v>
      </c>
      <c r="G13" s="108">
        <v>1311.58</v>
      </c>
      <c r="H13" s="108"/>
      <c r="I13" s="108">
        <v>100</v>
      </c>
    </row>
    <row r="14" spans="1:9" s="3" customFormat="1" ht="27.75" customHeight="1">
      <c r="A14" s="217"/>
      <c r="B14" s="217"/>
      <c r="C14" s="218">
        <v>4120</v>
      </c>
      <c r="D14" s="111" t="s">
        <v>143</v>
      </c>
      <c r="E14" s="108">
        <v>114.41</v>
      </c>
      <c r="F14" s="108">
        <v>114.41</v>
      </c>
      <c r="G14" s="108">
        <v>114.41</v>
      </c>
      <c r="H14" s="108"/>
      <c r="I14" s="108">
        <v>100</v>
      </c>
    </row>
    <row r="15" spans="1:9" s="3" customFormat="1" ht="27" customHeight="1">
      <c r="A15" s="217"/>
      <c r="B15" s="217"/>
      <c r="C15" s="218">
        <v>4170</v>
      </c>
      <c r="D15" s="111" t="s">
        <v>150</v>
      </c>
      <c r="E15" s="108">
        <v>7670</v>
      </c>
      <c r="F15" s="108">
        <v>7670</v>
      </c>
      <c r="G15" s="108">
        <v>7670</v>
      </c>
      <c r="H15" s="108"/>
      <c r="I15" s="108">
        <v>100</v>
      </c>
    </row>
    <row r="16" spans="1:9" s="3" customFormat="1" ht="25.5" customHeight="1">
      <c r="A16" s="217"/>
      <c r="B16" s="217"/>
      <c r="C16" s="218">
        <v>4300</v>
      </c>
      <c r="D16" s="113" t="s">
        <v>135</v>
      </c>
      <c r="E16" s="108">
        <v>410</v>
      </c>
      <c r="F16" s="108">
        <v>0</v>
      </c>
      <c r="G16" s="108">
        <v>0</v>
      </c>
      <c r="H16" s="108"/>
      <c r="I16" s="108">
        <v>0</v>
      </c>
    </row>
    <row r="17" spans="1:9" s="3" customFormat="1" ht="28.5" customHeight="1">
      <c r="A17" s="217"/>
      <c r="B17" s="217"/>
      <c r="C17" s="218">
        <v>4430</v>
      </c>
      <c r="D17" s="111" t="s">
        <v>125</v>
      </c>
      <c r="E17" s="108">
        <v>455199.29</v>
      </c>
      <c r="F17" s="108">
        <v>454799.29</v>
      </c>
      <c r="G17" s="108">
        <v>454799.29</v>
      </c>
      <c r="H17" s="108"/>
      <c r="I17" s="108">
        <v>99.91</v>
      </c>
    </row>
    <row r="18" spans="1:9" s="3" customFormat="1" ht="26.25" customHeight="1">
      <c r="A18" s="219" t="s">
        <v>127</v>
      </c>
      <c r="B18" s="219"/>
      <c r="C18" s="220"/>
      <c r="D18" s="105" t="s">
        <v>122</v>
      </c>
      <c r="E18" s="110">
        <f>E19</f>
        <v>72000</v>
      </c>
      <c r="F18" s="110">
        <f>F19</f>
        <v>68676.70000000001</v>
      </c>
      <c r="G18" s="110">
        <f>G19</f>
        <v>68676.70000000001</v>
      </c>
      <c r="H18" s="110">
        <f>H23</f>
        <v>0</v>
      </c>
      <c r="I18" s="110">
        <v>95.38</v>
      </c>
    </row>
    <row r="19" spans="1:9" s="3" customFormat="1" ht="26.25" customHeight="1">
      <c r="A19" s="217"/>
      <c r="B19" s="217" t="s">
        <v>129</v>
      </c>
      <c r="C19" s="218"/>
      <c r="D19" s="111" t="s">
        <v>131</v>
      </c>
      <c r="E19" s="108">
        <f>E20+E21+E22+E23</f>
        <v>72000</v>
      </c>
      <c r="F19" s="108">
        <f>F20+F21+F22+F23</f>
        <v>68676.70000000001</v>
      </c>
      <c r="G19" s="108">
        <f>G20+G21+G22+G23</f>
        <v>68676.70000000001</v>
      </c>
      <c r="H19" s="108"/>
      <c r="I19" s="108">
        <v>95.38</v>
      </c>
    </row>
    <row r="20" spans="1:9" s="3" customFormat="1" ht="26.25" customHeight="1">
      <c r="A20" s="217"/>
      <c r="B20" s="217"/>
      <c r="C20" s="218">
        <v>4170</v>
      </c>
      <c r="D20" s="112" t="s">
        <v>150</v>
      </c>
      <c r="E20" s="108">
        <v>800</v>
      </c>
      <c r="F20" s="108">
        <v>900</v>
      </c>
      <c r="G20" s="108">
        <v>900</v>
      </c>
      <c r="H20" s="108"/>
      <c r="I20" s="108">
        <v>112.5</v>
      </c>
    </row>
    <row r="21" spans="1:9" s="3" customFormat="1" ht="28.5" customHeight="1">
      <c r="A21" s="217"/>
      <c r="B21" s="217"/>
      <c r="C21" s="218">
        <v>4270</v>
      </c>
      <c r="D21" s="112" t="s">
        <v>282</v>
      </c>
      <c r="E21" s="108">
        <v>47100</v>
      </c>
      <c r="F21" s="108">
        <v>47005.23</v>
      </c>
      <c r="G21" s="108">
        <v>47005.23</v>
      </c>
      <c r="H21" s="108"/>
      <c r="I21" s="108">
        <v>99.8</v>
      </c>
    </row>
    <row r="22" spans="1:9" s="3" customFormat="1" ht="29.25" customHeight="1">
      <c r="A22" s="217"/>
      <c r="B22" s="217"/>
      <c r="C22" s="218">
        <v>4300</v>
      </c>
      <c r="D22" s="113" t="s">
        <v>135</v>
      </c>
      <c r="E22" s="108">
        <v>21500</v>
      </c>
      <c r="F22" s="108">
        <v>20771.47</v>
      </c>
      <c r="G22" s="108">
        <v>20771.47</v>
      </c>
      <c r="H22" s="108"/>
      <c r="I22" s="108">
        <v>96.61</v>
      </c>
    </row>
    <row r="23" spans="1:9" s="3" customFormat="1" ht="32.25" customHeight="1">
      <c r="A23" s="217"/>
      <c r="B23" s="217"/>
      <c r="C23" s="218">
        <v>6050</v>
      </c>
      <c r="D23" s="111" t="s">
        <v>238</v>
      </c>
      <c r="E23" s="108">
        <v>2600</v>
      </c>
      <c r="F23" s="108">
        <v>0</v>
      </c>
      <c r="G23" s="108">
        <v>0</v>
      </c>
      <c r="H23" s="108">
        <v>0</v>
      </c>
      <c r="I23" s="108">
        <v>0</v>
      </c>
    </row>
    <row r="24" spans="1:9" s="3" customFormat="1" ht="30.75" customHeight="1">
      <c r="A24" s="219" t="s">
        <v>133</v>
      </c>
      <c r="B24" s="219"/>
      <c r="C24" s="220"/>
      <c r="D24" s="114" t="s">
        <v>62</v>
      </c>
      <c r="E24" s="110">
        <f>E25</f>
        <v>123000</v>
      </c>
      <c r="F24" s="110">
        <f>F25</f>
        <v>117406.84999999999</v>
      </c>
      <c r="G24" s="110">
        <f>G25</f>
        <v>117406.84999999999</v>
      </c>
      <c r="H24" s="110"/>
      <c r="I24" s="110">
        <v>95.45</v>
      </c>
    </row>
    <row r="25" spans="1:9" s="3" customFormat="1" ht="30.75" customHeight="1">
      <c r="A25" s="217"/>
      <c r="B25" s="217" t="s">
        <v>134</v>
      </c>
      <c r="C25" s="218"/>
      <c r="D25" s="115" t="s">
        <v>218</v>
      </c>
      <c r="E25" s="108">
        <f>E26+E27</f>
        <v>123000</v>
      </c>
      <c r="F25" s="108">
        <f>F26+F27</f>
        <v>117406.84999999999</v>
      </c>
      <c r="G25" s="108">
        <f>G26+G27</f>
        <v>117406.84999999999</v>
      </c>
      <c r="H25" s="108"/>
      <c r="I25" s="108">
        <v>95.45</v>
      </c>
    </row>
    <row r="26" spans="1:9" s="3" customFormat="1" ht="26.25" customHeight="1">
      <c r="A26" s="217"/>
      <c r="B26" s="217"/>
      <c r="C26" s="218">
        <v>4300</v>
      </c>
      <c r="D26" s="111" t="s">
        <v>135</v>
      </c>
      <c r="E26" s="108">
        <v>115000</v>
      </c>
      <c r="F26" s="108">
        <v>114878.37</v>
      </c>
      <c r="G26" s="108">
        <v>114878.37</v>
      </c>
      <c r="H26" s="108"/>
      <c r="I26" s="108">
        <v>99.89</v>
      </c>
    </row>
    <row r="27" spans="1:9" s="3" customFormat="1" ht="50.25" customHeight="1">
      <c r="A27" s="217"/>
      <c r="B27" s="217"/>
      <c r="C27" s="218">
        <v>4400</v>
      </c>
      <c r="D27" s="111" t="s">
        <v>404</v>
      </c>
      <c r="E27" s="108">
        <v>8000</v>
      </c>
      <c r="F27" s="108">
        <v>2528.48</v>
      </c>
      <c r="G27" s="108">
        <v>2528.48</v>
      </c>
      <c r="H27" s="108"/>
      <c r="I27" s="108">
        <v>31.61</v>
      </c>
    </row>
    <row r="28" spans="1:9" s="3" customFormat="1" ht="29.25" customHeight="1">
      <c r="A28" s="219" t="s">
        <v>136</v>
      </c>
      <c r="B28" s="219"/>
      <c r="C28" s="220"/>
      <c r="D28" s="116" t="s">
        <v>64</v>
      </c>
      <c r="E28" s="110">
        <f>E29</f>
        <v>48132.3</v>
      </c>
      <c r="F28" s="110">
        <f>F29</f>
        <v>36254.35</v>
      </c>
      <c r="G28" s="110">
        <f>G29</f>
        <v>36254.35</v>
      </c>
      <c r="H28" s="110"/>
      <c r="I28" s="110">
        <v>75.32</v>
      </c>
    </row>
    <row r="29" spans="1:9" s="3" customFormat="1" ht="24.75" customHeight="1">
      <c r="A29" s="217"/>
      <c r="B29" s="217" t="s">
        <v>137</v>
      </c>
      <c r="C29" s="218"/>
      <c r="D29" s="111" t="s">
        <v>65</v>
      </c>
      <c r="E29" s="108">
        <f>E30+E31+E32+E33</f>
        <v>48132.3</v>
      </c>
      <c r="F29" s="108">
        <f>F30+F31+F32+F33</f>
        <v>36254.35</v>
      </c>
      <c r="G29" s="108">
        <f>G30+G31+G32+G33</f>
        <v>36254.35</v>
      </c>
      <c r="H29" s="108"/>
      <c r="I29" s="108">
        <v>75.32</v>
      </c>
    </row>
    <row r="30" spans="1:9" s="3" customFormat="1" ht="31.5" customHeight="1">
      <c r="A30" s="217"/>
      <c r="B30" s="217"/>
      <c r="C30" s="218">
        <v>4100</v>
      </c>
      <c r="D30" s="112" t="s">
        <v>292</v>
      </c>
      <c r="E30" s="108">
        <v>600</v>
      </c>
      <c r="F30" s="108">
        <v>514</v>
      </c>
      <c r="G30" s="108">
        <v>514</v>
      </c>
      <c r="H30" s="108"/>
      <c r="I30" s="108">
        <v>85.67</v>
      </c>
    </row>
    <row r="31" spans="1:9" s="3" customFormat="1" ht="31.5" customHeight="1">
      <c r="A31" s="217"/>
      <c r="B31" s="217"/>
      <c r="C31" s="218">
        <v>4210</v>
      </c>
      <c r="D31" s="113" t="s">
        <v>144</v>
      </c>
      <c r="E31" s="108">
        <v>1900</v>
      </c>
      <c r="F31" s="108">
        <v>211.55</v>
      </c>
      <c r="G31" s="108">
        <v>211.55</v>
      </c>
      <c r="H31" s="108"/>
      <c r="I31" s="108">
        <v>11.13</v>
      </c>
    </row>
    <row r="32" spans="1:9" s="3" customFormat="1" ht="27" customHeight="1">
      <c r="A32" s="217"/>
      <c r="B32" s="217"/>
      <c r="C32" s="218">
        <v>4270</v>
      </c>
      <c r="D32" s="113" t="s">
        <v>130</v>
      </c>
      <c r="E32" s="108">
        <v>25632.3</v>
      </c>
      <c r="F32" s="108">
        <v>16000</v>
      </c>
      <c r="G32" s="108">
        <v>16000</v>
      </c>
      <c r="H32" s="108"/>
      <c r="I32" s="108">
        <v>62.42</v>
      </c>
    </row>
    <row r="33" spans="1:9" s="3" customFormat="1" ht="27.75" customHeight="1">
      <c r="A33" s="217"/>
      <c r="B33" s="217"/>
      <c r="C33" s="218">
        <v>4300</v>
      </c>
      <c r="D33" s="111" t="s">
        <v>135</v>
      </c>
      <c r="E33" s="108">
        <v>20000</v>
      </c>
      <c r="F33" s="108">
        <v>19528.8</v>
      </c>
      <c r="G33" s="108">
        <v>19528.8</v>
      </c>
      <c r="H33" s="108"/>
      <c r="I33" s="108">
        <v>97.64</v>
      </c>
    </row>
    <row r="34" spans="1:9" s="3" customFormat="1" ht="34.5" customHeight="1">
      <c r="A34" s="219" t="s">
        <v>138</v>
      </c>
      <c r="B34" s="219"/>
      <c r="C34" s="220"/>
      <c r="D34" s="116" t="s">
        <v>66</v>
      </c>
      <c r="E34" s="110">
        <f>E35+E43+E47+E69+E72</f>
        <v>1901046.69</v>
      </c>
      <c r="F34" s="110">
        <f>F35+F43+F47+F69+F72</f>
        <v>1736844.1400000001</v>
      </c>
      <c r="G34" s="110">
        <f>G35+G43+G47+G69+G72</f>
        <v>1736844.1400000001</v>
      </c>
      <c r="H34" s="110">
        <f>H72</f>
        <v>0</v>
      </c>
      <c r="I34" s="110">
        <v>91.36</v>
      </c>
    </row>
    <row r="35" spans="1:9" s="3" customFormat="1" ht="22.5" customHeight="1">
      <c r="A35" s="217"/>
      <c r="B35" s="217" t="s">
        <v>139</v>
      </c>
      <c r="C35" s="218"/>
      <c r="D35" s="111" t="s">
        <v>67</v>
      </c>
      <c r="E35" s="108">
        <f>E36+E37+E38+E39+E40+E41+E42</f>
        <v>65675</v>
      </c>
      <c r="F35" s="108">
        <f>F36+F37+F38+F39+F40+F41+F42</f>
        <v>65306.689999999995</v>
      </c>
      <c r="G35" s="108">
        <f>G36+G37+G38+G39+G40+G41+G42</f>
        <v>65306.689999999995</v>
      </c>
      <c r="H35" s="108"/>
      <c r="I35" s="108">
        <v>99.44</v>
      </c>
    </row>
    <row r="36" spans="1:9" s="3" customFormat="1" ht="50.25" customHeight="1">
      <c r="A36" s="217"/>
      <c r="B36" s="217"/>
      <c r="C36" s="218">
        <v>2930</v>
      </c>
      <c r="D36" s="111" t="s">
        <v>375</v>
      </c>
      <c r="E36" s="108">
        <v>200</v>
      </c>
      <c r="F36" s="108">
        <v>0</v>
      </c>
      <c r="G36" s="108">
        <v>0</v>
      </c>
      <c r="H36" s="108"/>
      <c r="I36" s="108">
        <v>0</v>
      </c>
    </row>
    <row r="37" spans="1:9" s="3" customFormat="1" ht="31.5" customHeight="1">
      <c r="A37" s="217"/>
      <c r="B37" s="217"/>
      <c r="C37" s="218">
        <v>4010</v>
      </c>
      <c r="D37" s="111" t="s">
        <v>140</v>
      </c>
      <c r="E37" s="108">
        <v>48767.22</v>
      </c>
      <c r="F37" s="108">
        <v>48696</v>
      </c>
      <c r="G37" s="108">
        <v>48696</v>
      </c>
      <c r="H37" s="108"/>
      <c r="I37" s="108">
        <v>99.85</v>
      </c>
    </row>
    <row r="38" spans="1:9" s="3" customFormat="1" ht="32.25" customHeight="1">
      <c r="A38" s="217"/>
      <c r="B38" s="217"/>
      <c r="C38" s="218">
        <v>4040</v>
      </c>
      <c r="D38" s="111" t="s">
        <v>141</v>
      </c>
      <c r="E38" s="108">
        <v>3827.78</v>
      </c>
      <c r="F38" s="108">
        <v>3805.45</v>
      </c>
      <c r="G38" s="108">
        <v>3805.45</v>
      </c>
      <c r="H38" s="108"/>
      <c r="I38" s="108">
        <v>99.42</v>
      </c>
    </row>
    <row r="39" spans="1:9" s="3" customFormat="1" ht="30" customHeight="1">
      <c r="A39" s="217"/>
      <c r="B39" s="217"/>
      <c r="C39" s="218">
        <v>4110</v>
      </c>
      <c r="D39" s="111" t="s">
        <v>142</v>
      </c>
      <c r="E39" s="108">
        <v>9016</v>
      </c>
      <c r="F39" s="108">
        <v>8951.79</v>
      </c>
      <c r="G39" s="108">
        <v>8951.79</v>
      </c>
      <c r="H39" s="108"/>
      <c r="I39" s="108">
        <v>99.29</v>
      </c>
    </row>
    <row r="40" spans="1:9" s="3" customFormat="1" ht="28.5" customHeight="1">
      <c r="A40" s="217"/>
      <c r="B40" s="217"/>
      <c r="C40" s="218">
        <v>4120</v>
      </c>
      <c r="D40" s="111" t="s">
        <v>143</v>
      </c>
      <c r="E40" s="108">
        <v>670</v>
      </c>
      <c r="F40" s="108">
        <v>668.45</v>
      </c>
      <c r="G40" s="108">
        <v>668.45</v>
      </c>
      <c r="H40" s="108"/>
      <c r="I40" s="108">
        <v>99.77</v>
      </c>
    </row>
    <row r="41" spans="1:9" s="3" customFormat="1" ht="28.5" customHeight="1">
      <c r="A41" s="217"/>
      <c r="B41" s="217"/>
      <c r="C41" s="218">
        <v>4300</v>
      </c>
      <c r="D41" s="111" t="s">
        <v>135</v>
      </c>
      <c r="E41" s="108">
        <v>2100</v>
      </c>
      <c r="F41" s="108">
        <v>2091</v>
      </c>
      <c r="G41" s="108">
        <v>2091</v>
      </c>
      <c r="H41" s="108"/>
      <c r="I41" s="108" t="s">
        <v>420</v>
      </c>
    </row>
    <row r="42" spans="1:9" s="3" customFormat="1" ht="36" customHeight="1">
      <c r="A42" s="217"/>
      <c r="B42" s="217"/>
      <c r="C42" s="218">
        <v>4440</v>
      </c>
      <c r="D42" s="111" t="s">
        <v>146</v>
      </c>
      <c r="E42" s="108">
        <v>1094</v>
      </c>
      <c r="F42" s="108">
        <v>1094</v>
      </c>
      <c r="G42" s="108">
        <v>1094</v>
      </c>
      <c r="H42" s="108"/>
      <c r="I42" s="108">
        <v>100</v>
      </c>
    </row>
    <row r="43" spans="1:9" s="3" customFormat="1" ht="27.75" customHeight="1">
      <c r="A43" s="217"/>
      <c r="B43" s="217" t="s">
        <v>147</v>
      </c>
      <c r="C43" s="218"/>
      <c r="D43" s="111" t="s">
        <v>219</v>
      </c>
      <c r="E43" s="108">
        <f>E44+E45+E46</f>
        <v>67000</v>
      </c>
      <c r="F43" s="108">
        <f>F44+F45+F46</f>
        <v>57840.37</v>
      </c>
      <c r="G43" s="108">
        <f>G44+G45+G46</f>
        <v>57840.37</v>
      </c>
      <c r="H43" s="108"/>
      <c r="I43" s="108">
        <v>86.33</v>
      </c>
    </row>
    <row r="44" spans="1:9" s="3" customFormat="1" ht="34.5" customHeight="1">
      <c r="A44" s="217"/>
      <c r="B44" s="217"/>
      <c r="C44" s="218">
        <v>3030</v>
      </c>
      <c r="D44" s="111" t="s">
        <v>158</v>
      </c>
      <c r="E44" s="108">
        <v>53364</v>
      </c>
      <c r="F44" s="108">
        <v>50160</v>
      </c>
      <c r="G44" s="108">
        <v>50160</v>
      </c>
      <c r="H44" s="108"/>
      <c r="I44" s="108">
        <v>94</v>
      </c>
    </row>
    <row r="45" spans="1:9" s="3" customFormat="1" ht="32.25" customHeight="1">
      <c r="A45" s="217"/>
      <c r="B45" s="217"/>
      <c r="C45" s="218">
        <v>4210</v>
      </c>
      <c r="D45" s="111" t="s">
        <v>144</v>
      </c>
      <c r="E45" s="108">
        <v>6099</v>
      </c>
      <c r="F45" s="108">
        <v>3279.37</v>
      </c>
      <c r="G45" s="108">
        <v>3279.37</v>
      </c>
      <c r="H45" s="108"/>
      <c r="I45" s="108">
        <v>53.77</v>
      </c>
    </row>
    <row r="46" spans="1:9" s="3" customFormat="1" ht="27" customHeight="1">
      <c r="A46" s="217"/>
      <c r="B46" s="217"/>
      <c r="C46" s="218">
        <v>4300</v>
      </c>
      <c r="D46" s="111" t="s">
        <v>135</v>
      </c>
      <c r="E46" s="108">
        <v>7537</v>
      </c>
      <c r="F46" s="108">
        <v>4401</v>
      </c>
      <c r="G46" s="108">
        <v>4401</v>
      </c>
      <c r="H46" s="108"/>
      <c r="I46" s="108">
        <v>58.39</v>
      </c>
    </row>
    <row r="47" spans="1:9" s="3" customFormat="1" ht="24.75" customHeight="1">
      <c r="A47" s="217"/>
      <c r="B47" s="217" t="s">
        <v>148</v>
      </c>
      <c r="C47" s="218"/>
      <c r="D47" s="111" t="s">
        <v>70</v>
      </c>
      <c r="E47" s="108">
        <f>E48+E49+E50+E51+E52+E53+E54+E55+E56+E57+E58+E59+E60+E61+E62+E63+E64+E65+E66+E67+E68</f>
        <v>1564101.45</v>
      </c>
      <c r="F47" s="108">
        <f>F48+F49+F50+F51+F52+F53+F54+F55+F56+F57+F58+F59+F60+F61+F62+F63+F64+F65+F66+F67+F68</f>
        <v>1503773.47</v>
      </c>
      <c r="G47" s="108">
        <f>G48+G49+G50+G51+G52+G53+G54+G55+G56+G57+G58+G59+G60+G61+G62+G63+G64+G65+G66+G67+G68</f>
        <v>1503773.47</v>
      </c>
      <c r="H47" s="108"/>
      <c r="I47" s="108">
        <v>96.14</v>
      </c>
    </row>
    <row r="48" spans="1:9" s="3" customFormat="1" ht="31.5" customHeight="1">
      <c r="A48" s="217"/>
      <c r="B48" s="217"/>
      <c r="C48" s="218">
        <v>3020</v>
      </c>
      <c r="D48" s="111" t="s">
        <v>149</v>
      </c>
      <c r="E48" s="108">
        <v>8000</v>
      </c>
      <c r="F48" s="108">
        <v>3726.8</v>
      </c>
      <c r="G48" s="108">
        <v>3726.8</v>
      </c>
      <c r="H48" s="108"/>
      <c r="I48" s="108">
        <v>46.59</v>
      </c>
    </row>
    <row r="49" spans="1:9" s="3" customFormat="1" ht="30.75" customHeight="1">
      <c r="A49" s="217"/>
      <c r="B49" s="217"/>
      <c r="C49" s="218">
        <v>4010</v>
      </c>
      <c r="D49" s="111" t="s">
        <v>140</v>
      </c>
      <c r="E49" s="108">
        <v>844900</v>
      </c>
      <c r="F49" s="108">
        <v>836402.78</v>
      </c>
      <c r="G49" s="108">
        <v>836402.78</v>
      </c>
      <c r="H49" s="108"/>
      <c r="I49" s="108">
        <v>98.99</v>
      </c>
    </row>
    <row r="50" spans="1:9" s="3" customFormat="1" ht="30" customHeight="1">
      <c r="A50" s="217"/>
      <c r="B50" s="217"/>
      <c r="C50" s="218">
        <v>4040</v>
      </c>
      <c r="D50" s="111" t="s">
        <v>141</v>
      </c>
      <c r="E50" s="108">
        <v>62855</v>
      </c>
      <c r="F50" s="108">
        <v>62726.7</v>
      </c>
      <c r="G50" s="108">
        <v>62726.7</v>
      </c>
      <c r="H50" s="108"/>
      <c r="I50" s="108">
        <v>99.8</v>
      </c>
    </row>
    <row r="51" spans="1:9" s="3" customFormat="1" ht="33" customHeight="1">
      <c r="A51" s="217"/>
      <c r="B51" s="217"/>
      <c r="C51" s="218">
        <v>4110</v>
      </c>
      <c r="D51" s="111" t="s">
        <v>142</v>
      </c>
      <c r="E51" s="108">
        <v>126094.45</v>
      </c>
      <c r="F51" s="108">
        <v>118634.23</v>
      </c>
      <c r="G51" s="108">
        <v>118634.23</v>
      </c>
      <c r="H51" s="108"/>
      <c r="I51" s="108">
        <v>94.08</v>
      </c>
    </row>
    <row r="52" spans="1:9" s="3" customFormat="1" ht="27" customHeight="1">
      <c r="A52" s="217"/>
      <c r="B52" s="217"/>
      <c r="C52" s="218">
        <v>4120</v>
      </c>
      <c r="D52" s="111" t="s">
        <v>143</v>
      </c>
      <c r="E52" s="108">
        <v>22000</v>
      </c>
      <c r="F52" s="108">
        <v>12464.84</v>
      </c>
      <c r="G52" s="108">
        <v>12464.84</v>
      </c>
      <c r="H52" s="108"/>
      <c r="I52" s="108">
        <v>56.66</v>
      </c>
    </row>
    <row r="53" spans="1:9" s="3" customFormat="1" ht="45" customHeight="1">
      <c r="A53" s="217"/>
      <c r="B53" s="217"/>
      <c r="C53" s="218">
        <v>4140</v>
      </c>
      <c r="D53" s="111" t="s">
        <v>421</v>
      </c>
      <c r="E53" s="108">
        <v>7000</v>
      </c>
      <c r="F53" s="108">
        <v>6687</v>
      </c>
      <c r="G53" s="108">
        <v>6687</v>
      </c>
      <c r="H53" s="108"/>
      <c r="I53" s="108">
        <v>95.53</v>
      </c>
    </row>
    <row r="54" spans="1:9" s="3" customFormat="1" ht="25.5" customHeight="1">
      <c r="A54" s="217"/>
      <c r="B54" s="217"/>
      <c r="C54" s="218">
        <v>4170</v>
      </c>
      <c r="D54" s="111" t="s">
        <v>150</v>
      </c>
      <c r="E54" s="108">
        <v>7200</v>
      </c>
      <c r="F54" s="108">
        <v>7146.78</v>
      </c>
      <c r="G54" s="108">
        <v>7146.78</v>
      </c>
      <c r="H54" s="108"/>
      <c r="I54" s="108">
        <v>99.26</v>
      </c>
    </row>
    <row r="55" spans="1:9" s="3" customFormat="1" ht="30.75" customHeight="1">
      <c r="A55" s="217"/>
      <c r="B55" s="217"/>
      <c r="C55" s="218">
        <v>4210</v>
      </c>
      <c r="D55" s="112" t="s">
        <v>144</v>
      </c>
      <c r="E55" s="108">
        <v>113450</v>
      </c>
      <c r="F55" s="108">
        <v>103820.73</v>
      </c>
      <c r="G55" s="108">
        <v>103820.73</v>
      </c>
      <c r="H55" s="108"/>
      <c r="I55" s="108">
        <v>91.51</v>
      </c>
    </row>
    <row r="56" spans="1:9" s="3" customFormat="1" ht="31.5" customHeight="1">
      <c r="A56" s="217"/>
      <c r="B56" s="217"/>
      <c r="C56" s="218">
        <v>4240</v>
      </c>
      <c r="D56" s="113" t="s">
        <v>170</v>
      </c>
      <c r="E56" s="108">
        <v>200</v>
      </c>
      <c r="F56" s="108">
        <v>45</v>
      </c>
      <c r="G56" s="108">
        <v>45</v>
      </c>
      <c r="H56" s="108"/>
      <c r="I56" s="108">
        <v>22.5</v>
      </c>
    </row>
    <row r="57" spans="1:9" s="3" customFormat="1" ht="27" customHeight="1">
      <c r="A57" s="217"/>
      <c r="B57" s="217"/>
      <c r="C57" s="218">
        <v>4260</v>
      </c>
      <c r="D57" s="113" t="s">
        <v>151</v>
      </c>
      <c r="E57" s="108">
        <v>20000</v>
      </c>
      <c r="F57" s="108">
        <v>17668.03</v>
      </c>
      <c r="G57" s="108">
        <v>17668.03</v>
      </c>
      <c r="H57" s="108"/>
      <c r="I57" s="108">
        <v>88.34</v>
      </c>
    </row>
    <row r="58" spans="1:9" s="3" customFormat="1" ht="26.25" customHeight="1">
      <c r="A58" s="217"/>
      <c r="B58" s="217"/>
      <c r="C58" s="218">
        <v>4270</v>
      </c>
      <c r="D58" s="111" t="s">
        <v>130</v>
      </c>
      <c r="E58" s="108">
        <v>3500</v>
      </c>
      <c r="F58" s="108">
        <v>3192.61</v>
      </c>
      <c r="G58" s="108">
        <v>3192.61</v>
      </c>
      <c r="H58" s="108"/>
      <c r="I58" s="108">
        <v>91.22</v>
      </c>
    </row>
    <row r="59" spans="1:9" s="3" customFormat="1" ht="26.25" customHeight="1">
      <c r="A59" s="217"/>
      <c r="B59" s="217"/>
      <c r="C59" s="218">
        <v>4300</v>
      </c>
      <c r="D59" s="111" t="s">
        <v>135</v>
      </c>
      <c r="E59" s="108">
        <v>75345</v>
      </c>
      <c r="F59" s="108">
        <v>70723.98</v>
      </c>
      <c r="G59" s="108">
        <v>70723.98</v>
      </c>
      <c r="H59" s="108"/>
      <c r="I59" s="108">
        <v>93.87</v>
      </c>
    </row>
    <row r="60" spans="1:9" s="3" customFormat="1" ht="26.25" customHeight="1">
      <c r="A60" s="217"/>
      <c r="B60" s="217"/>
      <c r="C60" s="218">
        <v>4350</v>
      </c>
      <c r="D60" s="111" t="s">
        <v>281</v>
      </c>
      <c r="E60" s="108">
        <v>3000</v>
      </c>
      <c r="F60" s="108">
        <v>2286.57</v>
      </c>
      <c r="G60" s="108">
        <v>2286.57</v>
      </c>
      <c r="H60" s="108"/>
      <c r="I60" s="108">
        <v>76.22</v>
      </c>
    </row>
    <row r="61" spans="1:9" s="3" customFormat="1" ht="66" customHeight="1">
      <c r="A61" s="217"/>
      <c r="B61" s="217"/>
      <c r="C61" s="218">
        <v>4360</v>
      </c>
      <c r="D61" s="111" t="s">
        <v>299</v>
      </c>
      <c r="E61" s="108">
        <v>4000</v>
      </c>
      <c r="F61" s="108">
        <v>2100.14</v>
      </c>
      <c r="G61" s="108">
        <v>2100.14</v>
      </c>
      <c r="H61" s="108"/>
      <c r="I61" s="108">
        <v>52.5</v>
      </c>
    </row>
    <row r="62" spans="1:9" s="3" customFormat="1" ht="63.75" customHeight="1">
      <c r="A62" s="217"/>
      <c r="B62" s="217"/>
      <c r="C62" s="218">
        <v>4370</v>
      </c>
      <c r="D62" s="111" t="s">
        <v>298</v>
      </c>
      <c r="E62" s="108">
        <v>10000</v>
      </c>
      <c r="F62" s="108">
        <v>4485.4</v>
      </c>
      <c r="G62" s="108">
        <v>4485.4</v>
      </c>
      <c r="H62" s="108"/>
      <c r="I62" s="108">
        <v>44.85</v>
      </c>
    </row>
    <row r="63" spans="1:9" s="3" customFormat="1" ht="27" customHeight="1">
      <c r="A63" s="217"/>
      <c r="B63" s="217"/>
      <c r="C63" s="218">
        <v>4410</v>
      </c>
      <c r="D63" s="111" t="s">
        <v>145</v>
      </c>
      <c r="E63" s="108">
        <v>20000</v>
      </c>
      <c r="F63" s="108">
        <v>19186.92</v>
      </c>
      <c r="G63" s="108">
        <v>19186.92</v>
      </c>
      <c r="H63" s="108"/>
      <c r="I63" s="108">
        <v>95.93</v>
      </c>
    </row>
    <row r="64" spans="1:9" s="3" customFormat="1" ht="26.25" customHeight="1">
      <c r="A64" s="217"/>
      <c r="B64" s="217"/>
      <c r="C64" s="218">
        <v>4430</v>
      </c>
      <c r="D64" s="111" t="s">
        <v>125</v>
      </c>
      <c r="E64" s="108">
        <v>7400</v>
      </c>
      <c r="F64" s="108">
        <v>7345.33</v>
      </c>
      <c r="G64" s="108">
        <v>7345.33</v>
      </c>
      <c r="H64" s="108"/>
      <c r="I64" s="108">
        <v>99.26</v>
      </c>
    </row>
    <row r="65" spans="1:9" s="3" customFormat="1" ht="34.5" customHeight="1">
      <c r="A65" s="217"/>
      <c r="B65" s="217"/>
      <c r="C65" s="218">
        <v>4440</v>
      </c>
      <c r="D65" s="112" t="s">
        <v>146</v>
      </c>
      <c r="E65" s="108">
        <v>22965</v>
      </c>
      <c r="F65" s="108">
        <v>22965</v>
      </c>
      <c r="G65" s="108">
        <v>22965</v>
      </c>
      <c r="H65" s="108"/>
      <c r="I65" s="108">
        <v>100</v>
      </c>
    </row>
    <row r="66" spans="1:9" s="3" customFormat="1" ht="26.25" customHeight="1">
      <c r="A66" s="217"/>
      <c r="B66" s="217"/>
      <c r="C66" s="218">
        <v>4480</v>
      </c>
      <c r="D66" s="113" t="s">
        <v>78</v>
      </c>
      <c r="E66" s="108">
        <v>191042</v>
      </c>
      <c r="F66" s="108">
        <v>191041</v>
      </c>
      <c r="G66" s="108">
        <v>191041</v>
      </c>
      <c r="H66" s="108"/>
      <c r="I66" s="108">
        <v>100</v>
      </c>
    </row>
    <row r="67" spans="1:9" s="3" customFormat="1" ht="25.5" customHeight="1">
      <c r="A67" s="217"/>
      <c r="B67" s="217"/>
      <c r="C67" s="218">
        <v>4580</v>
      </c>
      <c r="D67" s="113" t="s">
        <v>343</v>
      </c>
      <c r="E67" s="108">
        <v>150</v>
      </c>
      <c r="F67" s="108">
        <v>108.63</v>
      </c>
      <c r="G67" s="108">
        <v>108.63</v>
      </c>
      <c r="H67" s="108"/>
      <c r="I67" s="108">
        <v>72.42</v>
      </c>
    </row>
    <row r="68" spans="1:9" s="3" customFormat="1" ht="44.25" customHeight="1">
      <c r="A68" s="217"/>
      <c r="B68" s="217"/>
      <c r="C68" s="218">
        <v>4700</v>
      </c>
      <c r="D68" s="112" t="s">
        <v>152</v>
      </c>
      <c r="E68" s="108">
        <v>15000</v>
      </c>
      <c r="F68" s="108">
        <v>11015</v>
      </c>
      <c r="G68" s="108">
        <v>11015</v>
      </c>
      <c r="H68" s="108"/>
      <c r="I68" s="108">
        <v>73.43</v>
      </c>
    </row>
    <row r="69" spans="1:9" s="3" customFormat="1" ht="39" customHeight="1">
      <c r="A69" s="217"/>
      <c r="B69" s="217" t="s">
        <v>279</v>
      </c>
      <c r="C69" s="218"/>
      <c r="D69" s="113" t="s">
        <v>280</v>
      </c>
      <c r="E69" s="108">
        <f>E70+E71</f>
        <v>28300</v>
      </c>
      <c r="F69" s="108">
        <f>F70+F71</f>
        <v>15464.12</v>
      </c>
      <c r="G69" s="108">
        <f>G70+G71</f>
        <v>15464.12</v>
      </c>
      <c r="H69" s="108"/>
      <c r="I69" s="108">
        <v>54.64</v>
      </c>
    </row>
    <row r="70" spans="1:9" s="3" customFormat="1" ht="24.75" customHeight="1">
      <c r="A70" s="217"/>
      <c r="B70" s="217"/>
      <c r="C70" s="218">
        <v>4210</v>
      </c>
      <c r="D70" s="111" t="s">
        <v>144</v>
      </c>
      <c r="E70" s="108">
        <v>26300</v>
      </c>
      <c r="F70" s="108">
        <v>13540.12</v>
      </c>
      <c r="G70" s="108">
        <v>13540.12</v>
      </c>
      <c r="H70" s="108"/>
      <c r="I70" s="108">
        <v>51.48</v>
      </c>
    </row>
    <row r="71" spans="1:9" s="3" customFormat="1" ht="24.75" customHeight="1">
      <c r="A71" s="217"/>
      <c r="B71" s="217"/>
      <c r="C71" s="218">
        <v>4300</v>
      </c>
      <c r="D71" s="111" t="s">
        <v>135</v>
      </c>
      <c r="E71" s="108">
        <v>2000</v>
      </c>
      <c r="F71" s="108">
        <v>1924</v>
      </c>
      <c r="G71" s="108">
        <v>1924</v>
      </c>
      <c r="H71" s="108"/>
      <c r="I71" s="108">
        <v>96.2</v>
      </c>
    </row>
    <row r="72" spans="1:9" s="3" customFormat="1" ht="27.75" customHeight="1">
      <c r="A72" s="217"/>
      <c r="B72" s="217" t="s">
        <v>171</v>
      </c>
      <c r="C72" s="218"/>
      <c r="D72" s="112" t="s">
        <v>126</v>
      </c>
      <c r="E72" s="108">
        <f>E73+E74+E75+E76+E77+E78+E79+E80+E81+E82+E83</f>
        <v>175970.24</v>
      </c>
      <c r="F72" s="108">
        <f>F73+F74+F75+F76+F77+F78+F79+F80+F81+F82+F83</f>
        <v>94459.48999999999</v>
      </c>
      <c r="G72" s="108">
        <f>G73+G74+G75+G76+G77+G78+G79+G80+G81+G82+G83</f>
        <v>94459.48999999999</v>
      </c>
      <c r="H72" s="108">
        <f>H82+H83</f>
        <v>0</v>
      </c>
      <c r="I72" s="108">
        <v>53.68</v>
      </c>
    </row>
    <row r="73" spans="1:9" s="3" customFormat="1" ht="32.25" customHeight="1">
      <c r="A73" s="217"/>
      <c r="B73" s="217"/>
      <c r="C73" s="218">
        <v>3030</v>
      </c>
      <c r="D73" s="113" t="s">
        <v>158</v>
      </c>
      <c r="E73" s="108">
        <v>23000</v>
      </c>
      <c r="F73" s="108">
        <v>21790.05</v>
      </c>
      <c r="G73" s="108">
        <v>21790.05</v>
      </c>
      <c r="H73" s="108"/>
      <c r="I73" s="108">
        <v>94.74</v>
      </c>
    </row>
    <row r="74" spans="1:9" s="3" customFormat="1" ht="30.75" customHeight="1">
      <c r="A74" s="217"/>
      <c r="B74" s="217"/>
      <c r="C74" s="218">
        <v>4010</v>
      </c>
      <c r="D74" s="111" t="s">
        <v>140</v>
      </c>
      <c r="E74" s="108">
        <v>21000</v>
      </c>
      <c r="F74" s="108">
        <v>18418.51</v>
      </c>
      <c r="G74" s="108">
        <v>18418.51</v>
      </c>
      <c r="H74" s="108"/>
      <c r="I74" s="108">
        <v>87.71</v>
      </c>
    </row>
    <row r="75" spans="1:9" s="3" customFormat="1" ht="32.25" customHeight="1">
      <c r="A75" s="217"/>
      <c r="B75" s="217"/>
      <c r="C75" s="218">
        <v>4110</v>
      </c>
      <c r="D75" s="111" t="s">
        <v>142</v>
      </c>
      <c r="E75" s="108">
        <v>2700</v>
      </c>
      <c r="F75" s="108">
        <v>675.54</v>
      </c>
      <c r="G75" s="108">
        <v>675.54</v>
      </c>
      <c r="H75" s="108"/>
      <c r="I75" s="108">
        <v>25.02</v>
      </c>
    </row>
    <row r="76" spans="1:9" s="3" customFormat="1" ht="27.75" customHeight="1">
      <c r="A76" s="217"/>
      <c r="B76" s="217"/>
      <c r="C76" s="218">
        <v>4120</v>
      </c>
      <c r="D76" s="111" t="s">
        <v>143</v>
      </c>
      <c r="E76" s="108">
        <v>1150</v>
      </c>
      <c r="F76" s="108">
        <v>1027.51</v>
      </c>
      <c r="G76" s="108">
        <v>1027.51</v>
      </c>
      <c r="H76" s="108"/>
      <c r="I76" s="108">
        <v>89.35</v>
      </c>
    </row>
    <row r="77" spans="1:9" s="3" customFormat="1" ht="30.75" customHeight="1">
      <c r="A77" s="217"/>
      <c r="B77" s="217"/>
      <c r="C77" s="218">
        <v>4210</v>
      </c>
      <c r="D77" s="113" t="s">
        <v>293</v>
      </c>
      <c r="E77" s="108">
        <v>54744.24</v>
      </c>
      <c r="F77" s="108">
        <v>32095.05</v>
      </c>
      <c r="G77" s="108">
        <v>32095.05</v>
      </c>
      <c r="H77" s="108"/>
      <c r="I77" s="108">
        <v>58.63</v>
      </c>
    </row>
    <row r="78" spans="1:9" s="3" customFormat="1" ht="30.75" customHeight="1">
      <c r="A78" s="217"/>
      <c r="B78" s="217"/>
      <c r="C78" s="218">
        <v>4270</v>
      </c>
      <c r="D78" s="111" t="s">
        <v>130</v>
      </c>
      <c r="E78" s="108">
        <v>0</v>
      </c>
      <c r="F78" s="108">
        <v>50</v>
      </c>
      <c r="G78" s="108">
        <v>50</v>
      </c>
      <c r="H78" s="108"/>
      <c r="I78" s="108">
        <v>0</v>
      </c>
    </row>
    <row r="79" spans="1:9" s="3" customFormat="1" ht="30.75" customHeight="1">
      <c r="A79" s="217"/>
      <c r="B79" s="217"/>
      <c r="C79" s="218">
        <v>4300</v>
      </c>
      <c r="D79" s="111" t="s">
        <v>135</v>
      </c>
      <c r="E79" s="108">
        <v>7250</v>
      </c>
      <c r="F79" s="108">
        <v>6049.76</v>
      </c>
      <c r="G79" s="108">
        <v>6049.76</v>
      </c>
      <c r="H79" s="108"/>
      <c r="I79" s="108">
        <v>83.44</v>
      </c>
    </row>
    <row r="80" spans="1:9" s="3" customFormat="1" ht="25.5" customHeight="1">
      <c r="A80" s="217"/>
      <c r="B80" s="217"/>
      <c r="C80" s="218">
        <v>4430</v>
      </c>
      <c r="D80" s="111" t="s">
        <v>125</v>
      </c>
      <c r="E80" s="108">
        <v>7875</v>
      </c>
      <c r="F80" s="108">
        <v>7814</v>
      </c>
      <c r="G80" s="108">
        <v>7814</v>
      </c>
      <c r="H80" s="108"/>
      <c r="I80" s="108">
        <v>99.23</v>
      </c>
    </row>
    <row r="81" spans="1:9" s="3" customFormat="1" ht="32.25" customHeight="1">
      <c r="A81" s="217"/>
      <c r="B81" s="217"/>
      <c r="C81" s="218">
        <v>4610</v>
      </c>
      <c r="D81" s="107" t="s">
        <v>161</v>
      </c>
      <c r="E81" s="108">
        <v>8000</v>
      </c>
      <c r="F81" s="108">
        <v>6539.07</v>
      </c>
      <c r="G81" s="108">
        <v>6539.07</v>
      </c>
      <c r="H81" s="108"/>
      <c r="I81" s="108">
        <v>81.74</v>
      </c>
    </row>
    <row r="82" spans="1:9" s="3" customFormat="1" ht="31.5" customHeight="1">
      <c r="A82" s="217"/>
      <c r="B82" s="217"/>
      <c r="C82" s="218">
        <v>6050</v>
      </c>
      <c r="D82" s="111" t="s">
        <v>238</v>
      </c>
      <c r="E82" s="108">
        <v>44251</v>
      </c>
      <c r="F82" s="108">
        <v>0</v>
      </c>
      <c r="G82" s="108">
        <v>0</v>
      </c>
      <c r="H82" s="108">
        <v>0</v>
      </c>
      <c r="I82" s="108">
        <v>0</v>
      </c>
    </row>
    <row r="83" spans="1:9" s="3" customFormat="1" ht="31.5" customHeight="1">
      <c r="A83" s="217"/>
      <c r="B83" s="217"/>
      <c r="C83" s="218">
        <v>6060</v>
      </c>
      <c r="D83" s="111" t="s">
        <v>360</v>
      </c>
      <c r="E83" s="108">
        <v>6000</v>
      </c>
      <c r="F83" s="108">
        <v>0</v>
      </c>
      <c r="G83" s="108">
        <v>0</v>
      </c>
      <c r="H83" s="108">
        <v>0</v>
      </c>
      <c r="I83" s="108">
        <v>0</v>
      </c>
    </row>
    <row r="84" spans="1:9" s="3" customFormat="1" ht="67.5" customHeight="1">
      <c r="A84" s="219" t="s">
        <v>153</v>
      </c>
      <c r="B84" s="219"/>
      <c r="C84" s="220"/>
      <c r="D84" s="116" t="s">
        <v>73</v>
      </c>
      <c r="E84" s="110">
        <f aca="true" t="shared" si="0" ref="E84:G85">E85</f>
        <v>444</v>
      </c>
      <c r="F84" s="110">
        <f t="shared" si="0"/>
        <v>444</v>
      </c>
      <c r="G84" s="110">
        <f t="shared" si="0"/>
        <v>444</v>
      </c>
      <c r="H84" s="110"/>
      <c r="I84" s="110">
        <v>100</v>
      </c>
    </row>
    <row r="85" spans="1:9" s="3" customFormat="1" ht="49.5" customHeight="1">
      <c r="A85" s="217"/>
      <c r="B85" s="217" t="s">
        <v>154</v>
      </c>
      <c r="C85" s="218"/>
      <c r="D85" s="111" t="s">
        <v>74</v>
      </c>
      <c r="E85" s="108">
        <f t="shared" si="0"/>
        <v>444</v>
      </c>
      <c r="F85" s="108">
        <f t="shared" si="0"/>
        <v>444</v>
      </c>
      <c r="G85" s="108">
        <f t="shared" si="0"/>
        <v>444</v>
      </c>
      <c r="H85" s="108"/>
      <c r="I85" s="108">
        <v>100</v>
      </c>
    </row>
    <row r="86" spans="1:9" s="3" customFormat="1" ht="29.25" customHeight="1">
      <c r="A86" s="217"/>
      <c r="B86" s="217"/>
      <c r="C86" s="218">
        <v>4170</v>
      </c>
      <c r="D86" s="111" t="s">
        <v>150</v>
      </c>
      <c r="E86" s="108">
        <v>444</v>
      </c>
      <c r="F86" s="108">
        <v>444</v>
      </c>
      <c r="G86" s="108">
        <v>444</v>
      </c>
      <c r="H86" s="108"/>
      <c r="I86" s="108">
        <v>100</v>
      </c>
    </row>
    <row r="87" spans="1:9" s="3" customFormat="1" ht="50.25" customHeight="1">
      <c r="A87" s="219" t="s">
        <v>155</v>
      </c>
      <c r="B87" s="219"/>
      <c r="C87" s="220"/>
      <c r="D87" s="116" t="s">
        <v>156</v>
      </c>
      <c r="E87" s="110">
        <f>E88+E102</f>
        <v>116350</v>
      </c>
      <c r="F87" s="110">
        <f>F88+F102</f>
        <v>96462.34999999999</v>
      </c>
      <c r="G87" s="110">
        <f>G88+G102</f>
        <v>96462.34999999999</v>
      </c>
      <c r="H87" s="110"/>
      <c r="I87" s="110">
        <v>82.91</v>
      </c>
    </row>
    <row r="88" spans="1:9" s="3" customFormat="1" ht="26.25" customHeight="1">
      <c r="A88" s="217"/>
      <c r="B88" s="217" t="s">
        <v>157</v>
      </c>
      <c r="C88" s="218"/>
      <c r="D88" s="111" t="s">
        <v>231</v>
      </c>
      <c r="E88" s="108">
        <f>E89+E90+E91+E92+E93+E94+E95+E96+E97+E98+E99+E100+E101</f>
        <v>115850</v>
      </c>
      <c r="F88" s="108">
        <f>F89+F90+F91+F92+F93+F94+F95+F96+F97+F98+F99+F100+F101</f>
        <v>96102.59</v>
      </c>
      <c r="G88" s="108">
        <f>G89+G90+G91+G92+G93+G94+G95+G96+G97+G98+G99+G100+G101</f>
        <v>96102.59</v>
      </c>
      <c r="H88" s="108"/>
      <c r="I88" s="108">
        <v>82.95</v>
      </c>
    </row>
    <row r="89" spans="1:9" s="3" customFormat="1" ht="30.75" customHeight="1">
      <c r="A89" s="217"/>
      <c r="B89" s="217"/>
      <c r="C89" s="218">
        <v>3030</v>
      </c>
      <c r="D89" s="111" t="s">
        <v>158</v>
      </c>
      <c r="E89" s="108">
        <v>9800</v>
      </c>
      <c r="F89" s="108">
        <v>4712.91</v>
      </c>
      <c r="G89" s="108">
        <v>4712.91</v>
      </c>
      <c r="H89" s="108"/>
      <c r="I89" s="108">
        <v>48.09</v>
      </c>
    </row>
    <row r="90" spans="1:9" s="3" customFormat="1" ht="30.75" customHeight="1">
      <c r="A90" s="217"/>
      <c r="B90" s="217"/>
      <c r="C90" s="218">
        <v>4010</v>
      </c>
      <c r="D90" s="111" t="s">
        <v>140</v>
      </c>
      <c r="E90" s="108">
        <v>15000</v>
      </c>
      <c r="F90" s="108">
        <v>13168.75</v>
      </c>
      <c r="G90" s="108">
        <v>13168.75</v>
      </c>
      <c r="H90" s="108"/>
      <c r="I90" s="108">
        <v>87.79</v>
      </c>
    </row>
    <row r="91" spans="1:9" s="3" customFormat="1" ht="24.75" customHeight="1">
      <c r="A91" s="217"/>
      <c r="B91" s="217"/>
      <c r="C91" s="218">
        <v>4040</v>
      </c>
      <c r="D91" s="111" t="s">
        <v>141</v>
      </c>
      <c r="E91" s="108">
        <v>900</v>
      </c>
      <c r="F91" s="108">
        <v>892.5</v>
      </c>
      <c r="G91" s="108">
        <v>892.5</v>
      </c>
      <c r="H91" s="108"/>
      <c r="I91" s="108">
        <v>99.17</v>
      </c>
    </row>
    <row r="92" spans="1:9" s="3" customFormat="1" ht="36" customHeight="1">
      <c r="A92" s="217"/>
      <c r="B92" s="217"/>
      <c r="C92" s="218">
        <v>4110</v>
      </c>
      <c r="D92" s="111" t="s">
        <v>142</v>
      </c>
      <c r="E92" s="108">
        <v>3200</v>
      </c>
      <c r="F92" s="108">
        <v>2342.61</v>
      </c>
      <c r="G92" s="108">
        <v>2342.61</v>
      </c>
      <c r="H92" s="108"/>
      <c r="I92" s="108">
        <v>73.21</v>
      </c>
    </row>
    <row r="93" spans="1:9" s="3" customFormat="1" ht="27" customHeight="1">
      <c r="A93" s="217"/>
      <c r="B93" s="217"/>
      <c r="C93" s="218">
        <v>4120</v>
      </c>
      <c r="D93" s="111" t="s">
        <v>143</v>
      </c>
      <c r="E93" s="108">
        <v>500</v>
      </c>
      <c r="F93" s="108">
        <v>291.19</v>
      </c>
      <c r="G93" s="108">
        <v>291.19</v>
      </c>
      <c r="H93" s="108"/>
      <c r="I93" s="108">
        <v>58.24</v>
      </c>
    </row>
    <row r="94" spans="1:9" s="3" customFormat="1" ht="33.75" customHeight="1">
      <c r="A94" s="217"/>
      <c r="B94" s="217"/>
      <c r="C94" s="218">
        <v>4210</v>
      </c>
      <c r="D94" s="111" t="s">
        <v>144</v>
      </c>
      <c r="E94" s="108">
        <v>45100</v>
      </c>
      <c r="F94" s="108">
        <v>43433.59</v>
      </c>
      <c r="G94" s="108">
        <v>43433.59</v>
      </c>
      <c r="H94" s="108"/>
      <c r="I94" s="108">
        <v>96.31</v>
      </c>
    </row>
    <row r="95" spans="1:9" s="3" customFormat="1" ht="23.25" customHeight="1">
      <c r="A95" s="217"/>
      <c r="B95" s="217"/>
      <c r="C95" s="218">
        <v>4260</v>
      </c>
      <c r="D95" s="111" t="s">
        <v>151</v>
      </c>
      <c r="E95" s="108">
        <v>8951</v>
      </c>
      <c r="F95" s="108">
        <v>7822.68</v>
      </c>
      <c r="G95" s="108">
        <v>7822.68</v>
      </c>
      <c r="H95" s="108"/>
      <c r="I95" s="108">
        <v>87.39</v>
      </c>
    </row>
    <row r="96" spans="1:9" s="3" customFormat="1" ht="26.25" customHeight="1">
      <c r="A96" s="217"/>
      <c r="B96" s="217"/>
      <c r="C96" s="218">
        <v>4270</v>
      </c>
      <c r="D96" s="111" t="s">
        <v>282</v>
      </c>
      <c r="E96" s="108">
        <v>11500</v>
      </c>
      <c r="F96" s="108">
        <v>9142.59</v>
      </c>
      <c r="G96" s="108">
        <v>9142.59</v>
      </c>
      <c r="H96" s="108"/>
      <c r="I96" s="108">
        <v>79.5</v>
      </c>
    </row>
    <row r="97" spans="1:9" s="3" customFormat="1" ht="28.5" customHeight="1">
      <c r="A97" s="217"/>
      <c r="B97" s="217"/>
      <c r="C97" s="218">
        <v>4300</v>
      </c>
      <c r="D97" s="111" t="s">
        <v>135</v>
      </c>
      <c r="E97" s="108">
        <v>5327</v>
      </c>
      <c r="F97" s="108">
        <v>4146.67</v>
      </c>
      <c r="G97" s="108">
        <v>4146.67</v>
      </c>
      <c r="H97" s="108"/>
      <c r="I97" s="108">
        <v>77.84</v>
      </c>
    </row>
    <row r="98" spans="1:9" s="3" customFormat="1" ht="26.25" customHeight="1">
      <c r="A98" s="217"/>
      <c r="B98" s="217"/>
      <c r="C98" s="218">
        <v>4410</v>
      </c>
      <c r="D98" s="111" t="s">
        <v>145</v>
      </c>
      <c r="E98" s="108">
        <v>3000</v>
      </c>
      <c r="F98" s="108">
        <v>997.1</v>
      </c>
      <c r="G98" s="108">
        <v>997.1</v>
      </c>
      <c r="H98" s="108"/>
      <c r="I98" s="108">
        <v>33.24</v>
      </c>
    </row>
    <row r="99" spans="1:9" s="3" customFormat="1" ht="27" customHeight="1">
      <c r="A99" s="217"/>
      <c r="B99" s="217"/>
      <c r="C99" s="218">
        <v>4430</v>
      </c>
      <c r="D99" s="111" t="s">
        <v>125</v>
      </c>
      <c r="E99" s="108">
        <v>10000</v>
      </c>
      <c r="F99" s="108">
        <v>7094</v>
      </c>
      <c r="G99" s="108">
        <v>7094</v>
      </c>
      <c r="H99" s="108"/>
      <c r="I99" s="108">
        <v>70.94</v>
      </c>
    </row>
    <row r="100" spans="1:9" s="3" customFormat="1" ht="39" customHeight="1">
      <c r="A100" s="217"/>
      <c r="B100" s="217"/>
      <c r="C100" s="218">
        <v>4440</v>
      </c>
      <c r="D100" s="112" t="s">
        <v>146</v>
      </c>
      <c r="E100" s="108">
        <v>722</v>
      </c>
      <c r="F100" s="108">
        <v>722</v>
      </c>
      <c r="G100" s="108">
        <v>722</v>
      </c>
      <c r="H100" s="108"/>
      <c r="I100" s="108">
        <v>100</v>
      </c>
    </row>
    <row r="101" spans="1:9" s="3" customFormat="1" ht="24.75" customHeight="1">
      <c r="A101" s="217"/>
      <c r="B101" s="217"/>
      <c r="C101" s="218">
        <v>4480</v>
      </c>
      <c r="D101" s="113" t="s">
        <v>78</v>
      </c>
      <c r="E101" s="108">
        <v>1850</v>
      </c>
      <c r="F101" s="108">
        <v>1336</v>
      </c>
      <c r="G101" s="108">
        <v>1336</v>
      </c>
      <c r="H101" s="108"/>
      <c r="I101" s="108">
        <v>72.22</v>
      </c>
    </row>
    <row r="102" spans="1:9" s="3" customFormat="1" ht="27" customHeight="1">
      <c r="A102" s="217"/>
      <c r="B102" s="217" t="s">
        <v>159</v>
      </c>
      <c r="C102" s="218"/>
      <c r="D102" s="111" t="s">
        <v>160</v>
      </c>
      <c r="E102" s="108">
        <f>E104</f>
        <v>500</v>
      </c>
      <c r="F102" s="108">
        <f>F103+F104</f>
        <v>359.76</v>
      </c>
      <c r="G102" s="108">
        <f>G103+G104</f>
        <v>359.76</v>
      </c>
      <c r="H102" s="108"/>
      <c r="I102" s="108">
        <v>71.95</v>
      </c>
    </row>
    <row r="103" spans="1:9" s="3" customFormat="1" ht="32.25" customHeight="1">
      <c r="A103" s="217"/>
      <c r="B103" s="217"/>
      <c r="C103" s="218">
        <v>4210</v>
      </c>
      <c r="D103" s="111" t="s">
        <v>293</v>
      </c>
      <c r="E103" s="108">
        <v>40</v>
      </c>
      <c r="F103" s="108">
        <v>39.96</v>
      </c>
      <c r="G103" s="108">
        <v>39.96</v>
      </c>
      <c r="H103" s="108"/>
      <c r="I103" s="108">
        <v>99.9</v>
      </c>
    </row>
    <row r="104" spans="1:9" s="3" customFormat="1" ht="24" customHeight="1">
      <c r="A104" s="217"/>
      <c r="B104" s="217"/>
      <c r="C104" s="218">
        <v>4270</v>
      </c>
      <c r="D104" s="111" t="s">
        <v>130</v>
      </c>
      <c r="E104" s="108">
        <v>500</v>
      </c>
      <c r="F104" s="108">
        <v>319.8</v>
      </c>
      <c r="G104" s="108">
        <v>319.8</v>
      </c>
      <c r="H104" s="108"/>
      <c r="I104" s="108">
        <v>69.52</v>
      </c>
    </row>
    <row r="105" spans="1:9" s="3" customFormat="1" ht="32.25" customHeight="1">
      <c r="A105" s="219" t="s">
        <v>162</v>
      </c>
      <c r="B105" s="219"/>
      <c r="C105" s="220"/>
      <c r="D105" s="109" t="s">
        <v>163</v>
      </c>
      <c r="E105" s="110">
        <f aca="true" t="shared" si="1" ref="E105:G106">E106</f>
        <v>275000</v>
      </c>
      <c r="F105" s="110">
        <f t="shared" si="1"/>
        <v>252641.07</v>
      </c>
      <c r="G105" s="110">
        <f t="shared" si="1"/>
        <v>252641.07</v>
      </c>
      <c r="H105" s="110"/>
      <c r="I105" s="110">
        <v>91.87</v>
      </c>
    </row>
    <row r="106" spans="1:9" s="3" customFormat="1" ht="48" customHeight="1">
      <c r="A106" s="217"/>
      <c r="B106" s="217" t="s">
        <v>164</v>
      </c>
      <c r="C106" s="218"/>
      <c r="D106" s="107" t="s">
        <v>165</v>
      </c>
      <c r="E106" s="108">
        <f t="shared" si="1"/>
        <v>275000</v>
      </c>
      <c r="F106" s="108">
        <f t="shared" si="1"/>
        <v>252641.07</v>
      </c>
      <c r="G106" s="108">
        <f t="shared" si="1"/>
        <v>252641.07</v>
      </c>
      <c r="H106" s="108"/>
      <c r="I106" s="108">
        <v>91.87</v>
      </c>
    </row>
    <row r="107" spans="1:9" s="3" customFormat="1" ht="78.75" customHeight="1">
      <c r="A107" s="221"/>
      <c r="B107" s="221"/>
      <c r="C107" s="222">
        <v>8110</v>
      </c>
      <c r="D107" s="117" t="s">
        <v>166</v>
      </c>
      <c r="E107" s="118">
        <v>275000</v>
      </c>
      <c r="F107" s="118">
        <v>252641.07</v>
      </c>
      <c r="G107" s="118">
        <v>252641.07</v>
      </c>
      <c r="H107" s="118"/>
      <c r="I107" s="118">
        <v>91.87</v>
      </c>
    </row>
    <row r="108" spans="1:9" s="3" customFormat="1" ht="27.75" customHeight="1">
      <c r="A108" s="223" t="s">
        <v>168</v>
      </c>
      <c r="B108" s="223"/>
      <c r="C108" s="224"/>
      <c r="D108" s="119" t="s">
        <v>119</v>
      </c>
      <c r="E108" s="120">
        <f>E109+E129+E137+E147+E164+E166+E169</f>
        <v>3440291.7300000004</v>
      </c>
      <c r="F108" s="120">
        <f>F109+F129+F137+F147+F164+F166+F169</f>
        <v>3308211.17</v>
      </c>
      <c r="G108" s="120">
        <f>G109+G129+G137+G147+G164+G166+G169</f>
        <v>3308211.17</v>
      </c>
      <c r="H108" s="120"/>
      <c r="I108" s="120">
        <v>96.16</v>
      </c>
    </row>
    <row r="109" spans="1:9" s="3" customFormat="1" ht="21.75" customHeight="1">
      <c r="A109" s="221"/>
      <c r="B109" s="221" t="s">
        <v>169</v>
      </c>
      <c r="C109" s="222"/>
      <c r="D109" s="117" t="s">
        <v>120</v>
      </c>
      <c r="E109" s="118">
        <f>E110+E111+E112+E113+E114+E115+E116+E117+E118+E119+E120+E121+E122+E123+E124+E125+E126+E127+E128</f>
        <v>1637921.7300000002</v>
      </c>
      <c r="F109" s="118">
        <f>F110+F111+F112+F113+F114+F115+F116+F117+F118+F119+F120+F121+F122+F123+F124+F125+F126+F127+F128</f>
        <v>1585986.28</v>
      </c>
      <c r="G109" s="118">
        <f>G110+G111+G112+G113+G114+G115+G116+G117+G118+G119+G120+G121+G122+G123+G124+G125+G126+G127+G128</f>
        <v>1585986.28</v>
      </c>
      <c r="H109" s="118"/>
      <c r="I109" s="118">
        <v>96.83</v>
      </c>
    </row>
    <row r="110" spans="1:9" s="3" customFormat="1" ht="32.25" customHeight="1">
      <c r="A110" s="221"/>
      <c r="B110" s="221"/>
      <c r="C110" s="222">
        <v>3020</v>
      </c>
      <c r="D110" s="117" t="s">
        <v>149</v>
      </c>
      <c r="E110" s="118">
        <v>68000</v>
      </c>
      <c r="F110" s="118">
        <v>67012.44</v>
      </c>
      <c r="G110" s="118">
        <v>67012.44</v>
      </c>
      <c r="H110" s="118"/>
      <c r="I110" s="118">
        <v>98.55</v>
      </c>
    </row>
    <row r="111" spans="1:9" s="3" customFormat="1" ht="30" customHeight="1">
      <c r="A111" s="221"/>
      <c r="B111" s="221"/>
      <c r="C111" s="222">
        <v>4010</v>
      </c>
      <c r="D111" s="117" t="s">
        <v>140</v>
      </c>
      <c r="E111" s="118">
        <v>1048553.93</v>
      </c>
      <c r="F111" s="118">
        <v>1023997.12</v>
      </c>
      <c r="G111" s="118">
        <v>1023997.12</v>
      </c>
      <c r="H111" s="118"/>
      <c r="I111" s="118">
        <v>97.66</v>
      </c>
    </row>
    <row r="112" spans="1:9" s="3" customFormat="1" ht="32.25" customHeight="1">
      <c r="A112" s="221"/>
      <c r="B112" s="221"/>
      <c r="C112" s="222">
        <v>4040</v>
      </c>
      <c r="D112" s="117" t="s">
        <v>141</v>
      </c>
      <c r="E112" s="118">
        <v>75870</v>
      </c>
      <c r="F112" s="118">
        <v>75861.48</v>
      </c>
      <c r="G112" s="118">
        <v>75861.48</v>
      </c>
      <c r="H112" s="118"/>
      <c r="I112" s="118">
        <v>99.99</v>
      </c>
    </row>
    <row r="113" spans="1:9" s="3" customFormat="1" ht="32.25" customHeight="1">
      <c r="A113" s="221"/>
      <c r="B113" s="221"/>
      <c r="C113" s="222">
        <v>4110</v>
      </c>
      <c r="D113" s="117" t="s">
        <v>142</v>
      </c>
      <c r="E113" s="118">
        <v>195000</v>
      </c>
      <c r="F113" s="118">
        <v>190321.16</v>
      </c>
      <c r="G113" s="118">
        <v>190321.16</v>
      </c>
      <c r="H113" s="118"/>
      <c r="I113" s="118">
        <v>97.6</v>
      </c>
    </row>
    <row r="114" spans="1:9" s="3" customFormat="1" ht="26.25" customHeight="1">
      <c r="A114" s="221"/>
      <c r="B114" s="221"/>
      <c r="C114" s="222">
        <v>4120</v>
      </c>
      <c r="D114" s="113" t="s">
        <v>143</v>
      </c>
      <c r="E114" s="118">
        <v>28130</v>
      </c>
      <c r="F114" s="118">
        <v>23096.69</v>
      </c>
      <c r="G114" s="118">
        <v>23096.69</v>
      </c>
      <c r="H114" s="118"/>
      <c r="I114" s="118">
        <v>82.11</v>
      </c>
    </row>
    <row r="115" spans="1:9" s="3" customFormat="1" ht="26.25" customHeight="1">
      <c r="A115" s="221"/>
      <c r="B115" s="221"/>
      <c r="C115" s="218">
        <v>4170</v>
      </c>
      <c r="D115" s="113" t="s">
        <v>150</v>
      </c>
      <c r="E115" s="118">
        <v>2500</v>
      </c>
      <c r="F115" s="118">
        <v>1485.4</v>
      </c>
      <c r="G115" s="118">
        <v>1485.4</v>
      </c>
      <c r="H115" s="118"/>
      <c r="I115" s="118">
        <v>59.42</v>
      </c>
    </row>
    <row r="116" spans="1:9" s="3" customFormat="1" ht="35.25" customHeight="1">
      <c r="A116" s="221"/>
      <c r="B116" s="221"/>
      <c r="C116" s="222">
        <v>4210</v>
      </c>
      <c r="D116" s="112" t="s">
        <v>144</v>
      </c>
      <c r="E116" s="118">
        <v>72350</v>
      </c>
      <c r="F116" s="118">
        <v>71904.13</v>
      </c>
      <c r="G116" s="118">
        <v>71904.13</v>
      </c>
      <c r="H116" s="118"/>
      <c r="I116" s="118">
        <v>99.38</v>
      </c>
    </row>
    <row r="117" spans="1:9" s="3" customFormat="1" ht="32.25" customHeight="1">
      <c r="A117" s="221"/>
      <c r="B117" s="221"/>
      <c r="C117" s="222">
        <v>4240</v>
      </c>
      <c r="D117" s="117" t="s">
        <v>170</v>
      </c>
      <c r="E117" s="118">
        <v>7516.8</v>
      </c>
      <c r="F117" s="118">
        <v>3855.84</v>
      </c>
      <c r="G117" s="118">
        <v>3855.84</v>
      </c>
      <c r="H117" s="118"/>
      <c r="I117" s="118">
        <v>51.3</v>
      </c>
    </row>
    <row r="118" spans="1:9" s="3" customFormat="1" ht="29.25" customHeight="1">
      <c r="A118" s="221"/>
      <c r="B118" s="221"/>
      <c r="C118" s="225">
        <v>4260</v>
      </c>
      <c r="D118" s="113" t="s">
        <v>151</v>
      </c>
      <c r="E118" s="118">
        <v>20000</v>
      </c>
      <c r="F118" s="118">
        <v>15836.27</v>
      </c>
      <c r="G118" s="118">
        <v>15836.27</v>
      </c>
      <c r="H118" s="118"/>
      <c r="I118" s="118">
        <v>79.18</v>
      </c>
    </row>
    <row r="119" spans="1:9" s="3" customFormat="1" ht="26.25" customHeight="1">
      <c r="A119" s="221"/>
      <c r="B119" s="221"/>
      <c r="C119" s="226">
        <v>4270</v>
      </c>
      <c r="D119" s="111" t="s">
        <v>282</v>
      </c>
      <c r="E119" s="118">
        <v>2000</v>
      </c>
      <c r="F119" s="118">
        <v>1679.16</v>
      </c>
      <c r="G119" s="118">
        <v>1679.16</v>
      </c>
      <c r="H119" s="118"/>
      <c r="I119" s="118">
        <v>83.96</v>
      </c>
    </row>
    <row r="120" spans="1:9" s="3" customFormat="1" ht="27" customHeight="1">
      <c r="A120" s="221"/>
      <c r="B120" s="221"/>
      <c r="C120" s="222">
        <v>4300</v>
      </c>
      <c r="D120" s="113" t="s">
        <v>135</v>
      </c>
      <c r="E120" s="118">
        <v>28000</v>
      </c>
      <c r="F120" s="118">
        <v>24554.52</v>
      </c>
      <c r="G120" s="118">
        <v>24554.52</v>
      </c>
      <c r="H120" s="118"/>
      <c r="I120" s="118">
        <v>87.69</v>
      </c>
    </row>
    <row r="121" spans="1:9" s="3" customFormat="1" ht="27" customHeight="1">
      <c r="A121" s="221"/>
      <c r="B121" s="221"/>
      <c r="C121" s="222">
        <v>4350</v>
      </c>
      <c r="D121" s="111" t="s">
        <v>281</v>
      </c>
      <c r="E121" s="118">
        <v>1000</v>
      </c>
      <c r="F121" s="118">
        <v>210.04</v>
      </c>
      <c r="G121" s="118">
        <v>210.04</v>
      </c>
      <c r="H121" s="118"/>
      <c r="I121" s="118">
        <v>21</v>
      </c>
    </row>
    <row r="122" spans="1:9" s="3" customFormat="1" ht="66" customHeight="1">
      <c r="A122" s="221"/>
      <c r="B122" s="221"/>
      <c r="C122" s="222">
        <v>4360</v>
      </c>
      <c r="D122" s="111" t="s">
        <v>243</v>
      </c>
      <c r="E122" s="118">
        <v>1000</v>
      </c>
      <c r="F122" s="118">
        <v>808.38</v>
      </c>
      <c r="G122" s="118">
        <v>808.38</v>
      </c>
      <c r="H122" s="118"/>
      <c r="I122" s="118">
        <v>80.84</v>
      </c>
    </row>
    <row r="123" spans="1:9" s="3" customFormat="1" ht="60.75" customHeight="1">
      <c r="A123" s="221"/>
      <c r="B123" s="221"/>
      <c r="C123" s="222">
        <v>4370</v>
      </c>
      <c r="D123" s="111" t="s">
        <v>242</v>
      </c>
      <c r="E123" s="118">
        <v>1500</v>
      </c>
      <c r="F123" s="118">
        <v>460.58</v>
      </c>
      <c r="G123" s="118">
        <v>460.58</v>
      </c>
      <c r="H123" s="118"/>
      <c r="I123" s="118">
        <v>30.71</v>
      </c>
    </row>
    <row r="124" spans="1:9" s="3" customFormat="1" ht="30" customHeight="1">
      <c r="A124" s="221"/>
      <c r="B124" s="221"/>
      <c r="C124" s="222">
        <v>4410</v>
      </c>
      <c r="D124" s="117" t="s">
        <v>145</v>
      </c>
      <c r="E124" s="118">
        <v>5000</v>
      </c>
      <c r="F124" s="118">
        <v>4015.49</v>
      </c>
      <c r="G124" s="118">
        <v>4015.49</v>
      </c>
      <c r="H124" s="118"/>
      <c r="I124" s="118">
        <v>80.31</v>
      </c>
    </row>
    <row r="125" spans="1:9" s="3" customFormat="1" ht="30.75" customHeight="1">
      <c r="A125" s="221"/>
      <c r="B125" s="221"/>
      <c r="C125" s="222">
        <v>4430</v>
      </c>
      <c r="D125" s="117" t="s">
        <v>125</v>
      </c>
      <c r="E125" s="118">
        <v>5750</v>
      </c>
      <c r="F125" s="118">
        <v>5737.5</v>
      </c>
      <c r="G125" s="118">
        <v>5737.5</v>
      </c>
      <c r="H125" s="118"/>
      <c r="I125" s="118">
        <v>99.78</v>
      </c>
    </row>
    <row r="126" spans="1:9" s="3" customFormat="1" ht="33.75" customHeight="1">
      <c r="A126" s="221"/>
      <c r="B126" s="221"/>
      <c r="C126" s="222">
        <v>4440</v>
      </c>
      <c r="D126" s="117" t="s">
        <v>146</v>
      </c>
      <c r="E126" s="118">
        <v>74585</v>
      </c>
      <c r="F126" s="118">
        <v>74585</v>
      </c>
      <c r="G126" s="118">
        <v>74585</v>
      </c>
      <c r="H126" s="118"/>
      <c r="I126" s="118">
        <v>100</v>
      </c>
    </row>
    <row r="127" spans="1:9" s="3" customFormat="1" ht="29.25" customHeight="1">
      <c r="A127" s="221"/>
      <c r="B127" s="221"/>
      <c r="C127" s="218">
        <v>4580</v>
      </c>
      <c r="D127" s="113" t="s">
        <v>343</v>
      </c>
      <c r="E127" s="118">
        <v>66</v>
      </c>
      <c r="F127" s="118">
        <v>65.08</v>
      </c>
      <c r="G127" s="118">
        <v>65.08</v>
      </c>
      <c r="H127" s="118"/>
      <c r="I127" s="118">
        <v>98.61</v>
      </c>
    </row>
    <row r="128" spans="1:9" s="3" customFormat="1" ht="44.25" customHeight="1">
      <c r="A128" s="221"/>
      <c r="B128" s="221"/>
      <c r="C128" s="222">
        <v>4700</v>
      </c>
      <c r="D128" s="117" t="s">
        <v>152</v>
      </c>
      <c r="E128" s="118">
        <v>1100</v>
      </c>
      <c r="F128" s="118">
        <v>500</v>
      </c>
      <c r="G128" s="118">
        <v>500</v>
      </c>
      <c r="H128" s="118"/>
      <c r="I128" s="118">
        <v>45.45</v>
      </c>
    </row>
    <row r="129" spans="1:9" s="3" customFormat="1" ht="33" customHeight="1">
      <c r="A129" s="221"/>
      <c r="B129" s="221" t="s">
        <v>172</v>
      </c>
      <c r="C129" s="222"/>
      <c r="D129" s="117" t="s">
        <v>220</v>
      </c>
      <c r="E129" s="118">
        <f>E130+E131+E132+E133+E134+E135+E136</f>
        <v>158788</v>
      </c>
      <c r="F129" s="118">
        <f>F130+F131+F132+F133+F134+F135+F136</f>
        <v>135859.31</v>
      </c>
      <c r="G129" s="118">
        <f>G130+G131+G132+G133+G134+G135+G136</f>
        <v>135859.31</v>
      </c>
      <c r="H129" s="118"/>
      <c r="I129" s="118">
        <v>85.56</v>
      </c>
    </row>
    <row r="130" spans="1:9" s="3" customFormat="1" ht="36.75" customHeight="1">
      <c r="A130" s="221"/>
      <c r="B130" s="221"/>
      <c r="C130" s="222">
        <v>3020</v>
      </c>
      <c r="D130" s="117" t="s">
        <v>149</v>
      </c>
      <c r="E130" s="118">
        <v>9200</v>
      </c>
      <c r="F130" s="118">
        <v>8015.71</v>
      </c>
      <c r="G130" s="118">
        <v>8015.71</v>
      </c>
      <c r="H130" s="118"/>
      <c r="I130" s="118">
        <v>87.13</v>
      </c>
    </row>
    <row r="131" spans="1:9" s="3" customFormat="1" ht="34.5" customHeight="1">
      <c r="A131" s="221"/>
      <c r="B131" s="221"/>
      <c r="C131" s="222">
        <v>4010</v>
      </c>
      <c r="D131" s="117" t="s">
        <v>140</v>
      </c>
      <c r="E131" s="118">
        <v>109328</v>
      </c>
      <c r="F131" s="118">
        <v>92049.29</v>
      </c>
      <c r="G131" s="118">
        <v>92049.29</v>
      </c>
      <c r="H131" s="118"/>
      <c r="I131" s="118">
        <v>84.2</v>
      </c>
    </row>
    <row r="132" spans="1:9" s="3" customFormat="1" ht="30.75" customHeight="1">
      <c r="A132" s="221"/>
      <c r="B132" s="221"/>
      <c r="C132" s="222">
        <v>4040</v>
      </c>
      <c r="D132" s="117" t="s">
        <v>141</v>
      </c>
      <c r="E132" s="118">
        <v>9065</v>
      </c>
      <c r="F132" s="118">
        <v>8177.01</v>
      </c>
      <c r="G132" s="118">
        <v>8177.01</v>
      </c>
      <c r="H132" s="118"/>
      <c r="I132" s="118">
        <v>90.2</v>
      </c>
    </row>
    <row r="133" spans="1:9" s="3" customFormat="1" ht="34.5" customHeight="1">
      <c r="A133" s="221"/>
      <c r="B133" s="221"/>
      <c r="C133" s="222">
        <v>4110</v>
      </c>
      <c r="D133" s="117" t="s">
        <v>142</v>
      </c>
      <c r="E133" s="118">
        <v>22000</v>
      </c>
      <c r="F133" s="118">
        <v>18825.2</v>
      </c>
      <c r="G133" s="118">
        <v>18825.2</v>
      </c>
      <c r="H133" s="118"/>
      <c r="I133" s="118">
        <v>85.57</v>
      </c>
    </row>
    <row r="134" spans="1:9" s="3" customFormat="1" ht="27" customHeight="1">
      <c r="A134" s="221"/>
      <c r="B134" s="221"/>
      <c r="C134" s="222">
        <v>4120</v>
      </c>
      <c r="D134" s="117" t="s">
        <v>143</v>
      </c>
      <c r="E134" s="118">
        <v>3100</v>
      </c>
      <c r="F134" s="118">
        <v>2697.1</v>
      </c>
      <c r="G134" s="118">
        <v>2697.1</v>
      </c>
      <c r="H134" s="118"/>
      <c r="I134" s="118">
        <v>87</v>
      </c>
    </row>
    <row r="135" spans="1:9" s="3" customFormat="1" ht="30.75" customHeight="1">
      <c r="A135" s="221"/>
      <c r="B135" s="221"/>
      <c r="C135" s="222">
        <v>4240</v>
      </c>
      <c r="D135" s="117" t="s">
        <v>170</v>
      </c>
      <c r="E135" s="118">
        <v>335</v>
      </c>
      <c r="F135" s="118">
        <v>335</v>
      </c>
      <c r="G135" s="118">
        <v>335</v>
      </c>
      <c r="H135" s="118"/>
      <c r="I135" s="118">
        <v>100</v>
      </c>
    </row>
    <row r="136" spans="1:9" s="3" customFormat="1" ht="30.75" customHeight="1">
      <c r="A136" s="221"/>
      <c r="B136" s="221"/>
      <c r="C136" s="222">
        <v>4440</v>
      </c>
      <c r="D136" s="117" t="s">
        <v>146</v>
      </c>
      <c r="E136" s="118">
        <v>5760</v>
      </c>
      <c r="F136" s="118">
        <v>5760</v>
      </c>
      <c r="G136" s="118">
        <v>5760</v>
      </c>
      <c r="H136" s="118"/>
      <c r="I136" s="118">
        <v>100</v>
      </c>
    </row>
    <row r="137" spans="1:9" s="3" customFormat="1" ht="30.75" customHeight="1">
      <c r="A137" s="221"/>
      <c r="B137" s="221" t="s">
        <v>411</v>
      </c>
      <c r="C137" s="222"/>
      <c r="D137" s="117" t="s">
        <v>396</v>
      </c>
      <c r="E137" s="118">
        <f>E138+E139+E140+E141+E142+E143+E144+E145+E146</f>
        <v>136830</v>
      </c>
      <c r="F137" s="118">
        <f>F138+F139+F140+F141+F142+F143+F144+F145+F146</f>
        <v>133000.58000000002</v>
      </c>
      <c r="G137" s="118">
        <f>G138+G139+G140+G141+G142+G143+G144+G145+G146</f>
        <v>133000.58000000002</v>
      </c>
      <c r="H137" s="118"/>
      <c r="I137" s="118">
        <v>97.2</v>
      </c>
    </row>
    <row r="138" spans="1:9" s="3" customFormat="1" ht="30.75" customHeight="1">
      <c r="A138" s="221"/>
      <c r="B138" s="221"/>
      <c r="C138" s="222">
        <v>3020</v>
      </c>
      <c r="D138" s="117" t="s">
        <v>149</v>
      </c>
      <c r="E138" s="118">
        <v>7300</v>
      </c>
      <c r="F138" s="118">
        <v>6993.66</v>
      </c>
      <c r="G138" s="118">
        <v>6993.66</v>
      </c>
      <c r="H138" s="118"/>
      <c r="I138" s="118">
        <v>95.8</v>
      </c>
    </row>
    <row r="139" spans="1:9" s="3" customFormat="1" ht="30.75" customHeight="1">
      <c r="A139" s="221"/>
      <c r="B139" s="221"/>
      <c r="C139" s="222">
        <v>4010</v>
      </c>
      <c r="D139" s="117" t="s">
        <v>140</v>
      </c>
      <c r="E139" s="118">
        <v>64022</v>
      </c>
      <c r="F139" s="118">
        <v>63333.34</v>
      </c>
      <c r="G139" s="118">
        <v>63333.34</v>
      </c>
      <c r="H139" s="118"/>
      <c r="I139" s="118">
        <v>98.92</v>
      </c>
    </row>
    <row r="140" spans="1:9" s="3" customFormat="1" ht="30.75" customHeight="1">
      <c r="A140" s="221"/>
      <c r="B140" s="221"/>
      <c r="C140" s="222">
        <v>4040</v>
      </c>
      <c r="D140" s="117" t="s">
        <v>141</v>
      </c>
      <c r="E140" s="118">
        <v>1000</v>
      </c>
      <c r="F140" s="118">
        <v>952.06</v>
      </c>
      <c r="G140" s="118">
        <v>952.06</v>
      </c>
      <c r="H140" s="118"/>
      <c r="I140" s="118">
        <v>95.21</v>
      </c>
    </row>
    <row r="141" spans="1:9" s="3" customFormat="1" ht="30.75" customHeight="1">
      <c r="A141" s="221"/>
      <c r="B141" s="221"/>
      <c r="C141" s="222">
        <v>4110</v>
      </c>
      <c r="D141" s="117" t="s">
        <v>142</v>
      </c>
      <c r="E141" s="118">
        <v>11500</v>
      </c>
      <c r="F141" s="118">
        <v>10875.77</v>
      </c>
      <c r="G141" s="118">
        <v>10875.77</v>
      </c>
      <c r="H141" s="118"/>
      <c r="I141" s="118">
        <v>94.57</v>
      </c>
    </row>
    <row r="142" spans="1:9" s="3" customFormat="1" ht="30.75" customHeight="1">
      <c r="A142" s="221"/>
      <c r="B142" s="221"/>
      <c r="C142" s="222">
        <v>4120</v>
      </c>
      <c r="D142" s="117" t="s">
        <v>143</v>
      </c>
      <c r="E142" s="118">
        <v>1800</v>
      </c>
      <c r="F142" s="118">
        <v>1669.4</v>
      </c>
      <c r="G142" s="118">
        <v>1669.4</v>
      </c>
      <c r="H142" s="118"/>
      <c r="I142" s="118">
        <v>92.74</v>
      </c>
    </row>
    <row r="143" spans="1:9" s="3" customFormat="1" ht="30.75" customHeight="1">
      <c r="A143" s="221"/>
      <c r="B143" s="221"/>
      <c r="C143" s="222">
        <v>4220</v>
      </c>
      <c r="D143" s="113" t="s">
        <v>405</v>
      </c>
      <c r="E143" s="118">
        <v>28000</v>
      </c>
      <c r="F143" s="118">
        <v>27692</v>
      </c>
      <c r="G143" s="118">
        <v>27692</v>
      </c>
      <c r="H143" s="118"/>
      <c r="I143" s="118">
        <v>98.9</v>
      </c>
    </row>
    <row r="144" spans="1:9" s="3" customFormat="1" ht="30.75" customHeight="1">
      <c r="A144" s="221"/>
      <c r="B144" s="221"/>
      <c r="C144" s="218">
        <v>4430</v>
      </c>
      <c r="D144" s="113" t="s">
        <v>125</v>
      </c>
      <c r="E144" s="118">
        <v>18473</v>
      </c>
      <c r="F144" s="118">
        <v>16749.97</v>
      </c>
      <c r="G144" s="118">
        <v>16749.97</v>
      </c>
      <c r="H144" s="118"/>
      <c r="I144" s="118">
        <v>90.67</v>
      </c>
    </row>
    <row r="145" spans="1:9" s="3" customFormat="1" ht="30.75" customHeight="1">
      <c r="A145" s="221"/>
      <c r="B145" s="221"/>
      <c r="C145" s="218">
        <v>4440</v>
      </c>
      <c r="D145" s="112" t="s">
        <v>146</v>
      </c>
      <c r="E145" s="118">
        <v>4608</v>
      </c>
      <c r="F145" s="118">
        <v>4608</v>
      </c>
      <c r="G145" s="118">
        <v>4608</v>
      </c>
      <c r="H145" s="118"/>
      <c r="I145" s="118">
        <v>100</v>
      </c>
    </row>
    <row r="146" spans="1:9" s="3" customFormat="1" ht="30.75" customHeight="1">
      <c r="A146" s="221"/>
      <c r="B146" s="221"/>
      <c r="C146" s="218">
        <v>4580</v>
      </c>
      <c r="D146" s="113" t="s">
        <v>343</v>
      </c>
      <c r="E146" s="118">
        <v>127</v>
      </c>
      <c r="F146" s="118">
        <v>126.38</v>
      </c>
      <c r="G146" s="118">
        <v>126.38</v>
      </c>
      <c r="H146" s="118"/>
      <c r="I146" s="118">
        <v>99.51</v>
      </c>
    </row>
    <row r="147" spans="1:9" s="3" customFormat="1" ht="27" customHeight="1">
      <c r="A147" s="221"/>
      <c r="B147" s="221" t="s">
        <v>173</v>
      </c>
      <c r="C147" s="222"/>
      <c r="D147" s="117" t="s">
        <v>174</v>
      </c>
      <c r="E147" s="118">
        <f>E148+E149+E150+E151+E152+E153+E154+E155+E156+E157+E158+E159+E160+E161+E162+E163</f>
        <v>1286146</v>
      </c>
      <c r="F147" s="118">
        <f>F148+F149+F150+F151+F152+F153+F154+F156+F157+F158+F159+F160+F161+F162+F163</f>
        <v>1237049.91</v>
      </c>
      <c r="G147" s="118">
        <f>G148+G149+G150+G151+G152+G153+G154+G156+G157+G158+G159+G160+G161+G162+G163</f>
        <v>1237049.91</v>
      </c>
      <c r="H147" s="118"/>
      <c r="I147" s="118">
        <v>96.18</v>
      </c>
    </row>
    <row r="148" spans="1:9" s="3" customFormat="1" ht="31.5" customHeight="1">
      <c r="A148" s="221"/>
      <c r="B148" s="221"/>
      <c r="C148" s="222">
        <v>3020</v>
      </c>
      <c r="D148" s="117" t="s">
        <v>149</v>
      </c>
      <c r="E148" s="118">
        <v>53500</v>
      </c>
      <c r="F148" s="118">
        <v>52752.57</v>
      </c>
      <c r="G148" s="118">
        <v>52752.57</v>
      </c>
      <c r="H148" s="118"/>
      <c r="I148" s="118">
        <v>98.6</v>
      </c>
    </row>
    <row r="149" spans="1:9" s="3" customFormat="1" ht="33.75" customHeight="1">
      <c r="A149" s="221"/>
      <c r="B149" s="221"/>
      <c r="C149" s="222">
        <v>4010</v>
      </c>
      <c r="D149" s="117" t="s">
        <v>140</v>
      </c>
      <c r="E149" s="118">
        <v>848170</v>
      </c>
      <c r="F149" s="118">
        <v>824868.18</v>
      </c>
      <c r="G149" s="118">
        <v>824868.18</v>
      </c>
      <c r="H149" s="118"/>
      <c r="I149" s="118">
        <v>97.25</v>
      </c>
    </row>
    <row r="150" spans="1:9" s="3" customFormat="1" ht="30.75" customHeight="1">
      <c r="A150" s="221"/>
      <c r="B150" s="221"/>
      <c r="C150" s="222">
        <v>4040</v>
      </c>
      <c r="D150" s="117" t="s">
        <v>141</v>
      </c>
      <c r="E150" s="118">
        <v>60620</v>
      </c>
      <c r="F150" s="118">
        <v>58279.43</v>
      </c>
      <c r="G150" s="118">
        <v>58279.43</v>
      </c>
      <c r="H150" s="118"/>
      <c r="I150" s="118">
        <v>96.14</v>
      </c>
    </row>
    <row r="151" spans="1:9" s="3" customFormat="1" ht="29.25" customHeight="1">
      <c r="A151" s="221"/>
      <c r="B151" s="221"/>
      <c r="C151" s="222">
        <v>4110</v>
      </c>
      <c r="D151" s="117" t="s">
        <v>142</v>
      </c>
      <c r="E151" s="118">
        <v>159000</v>
      </c>
      <c r="F151" s="118">
        <v>152530.66</v>
      </c>
      <c r="G151" s="118">
        <v>152530.66</v>
      </c>
      <c r="H151" s="118"/>
      <c r="I151" s="118">
        <v>95.93</v>
      </c>
    </row>
    <row r="152" spans="1:9" s="3" customFormat="1" ht="29.25" customHeight="1">
      <c r="A152" s="221"/>
      <c r="B152" s="221"/>
      <c r="C152" s="222">
        <v>4120</v>
      </c>
      <c r="D152" s="113" t="s">
        <v>143</v>
      </c>
      <c r="E152" s="118">
        <v>22930</v>
      </c>
      <c r="F152" s="118">
        <v>18783.41</v>
      </c>
      <c r="G152" s="118">
        <v>18783.41</v>
      </c>
      <c r="H152" s="118"/>
      <c r="I152" s="118">
        <v>81.92</v>
      </c>
    </row>
    <row r="153" spans="1:9" s="3" customFormat="1" ht="29.25" customHeight="1">
      <c r="A153" s="221"/>
      <c r="B153" s="221"/>
      <c r="C153" s="218">
        <v>4170</v>
      </c>
      <c r="D153" s="113" t="s">
        <v>150</v>
      </c>
      <c r="E153" s="118">
        <v>1450</v>
      </c>
      <c r="F153" s="118">
        <v>795.6</v>
      </c>
      <c r="G153" s="118">
        <v>795.6</v>
      </c>
      <c r="H153" s="118"/>
      <c r="I153" s="118">
        <v>54.87</v>
      </c>
    </row>
    <row r="154" spans="1:9" s="3" customFormat="1" ht="30" customHeight="1">
      <c r="A154" s="221"/>
      <c r="B154" s="221"/>
      <c r="C154" s="222">
        <v>4210</v>
      </c>
      <c r="D154" s="112" t="s">
        <v>144</v>
      </c>
      <c r="E154" s="118">
        <v>55800</v>
      </c>
      <c r="F154" s="118">
        <v>51930.8</v>
      </c>
      <c r="G154" s="118">
        <v>51930.8</v>
      </c>
      <c r="H154" s="118"/>
      <c r="I154" s="118">
        <v>93.07</v>
      </c>
    </row>
    <row r="155" spans="1:9" s="3" customFormat="1" ht="30" customHeight="1">
      <c r="A155" s="221"/>
      <c r="B155" s="221"/>
      <c r="C155" s="222">
        <v>4240</v>
      </c>
      <c r="D155" s="117" t="s">
        <v>170</v>
      </c>
      <c r="E155" s="118">
        <v>3000</v>
      </c>
      <c r="F155" s="118">
        <v>0</v>
      </c>
      <c r="G155" s="118">
        <v>0</v>
      </c>
      <c r="H155" s="118"/>
      <c r="I155" s="118">
        <v>0</v>
      </c>
    </row>
    <row r="156" spans="1:9" s="3" customFormat="1" ht="23.25" customHeight="1">
      <c r="A156" s="221"/>
      <c r="B156" s="221"/>
      <c r="C156" s="222">
        <v>4260</v>
      </c>
      <c r="D156" s="117" t="s">
        <v>151</v>
      </c>
      <c r="E156" s="118">
        <v>13000</v>
      </c>
      <c r="F156" s="118">
        <v>11205.5</v>
      </c>
      <c r="G156" s="118">
        <v>11205.5</v>
      </c>
      <c r="H156" s="118"/>
      <c r="I156" s="118">
        <v>86.2</v>
      </c>
    </row>
    <row r="157" spans="1:9" s="3" customFormat="1" ht="26.25" customHeight="1">
      <c r="A157" s="221"/>
      <c r="B157" s="221"/>
      <c r="C157" s="222">
        <v>4270</v>
      </c>
      <c r="D157" s="117" t="s">
        <v>130</v>
      </c>
      <c r="E157" s="118">
        <v>2000</v>
      </c>
      <c r="F157" s="118">
        <v>1150.47</v>
      </c>
      <c r="G157" s="118">
        <v>1150.47</v>
      </c>
      <c r="H157" s="118"/>
      <c r="I157" s="118">
        <v>57.52</v>
      </c>
    </row>
    <row r="158" spans="1:9" s="3" customFormat="1" ht="32.25" customHeight="1">
      <c r="A158" s="221"/>
      <c r="B158" s="221"/>
      <c r="C158" s="222">
        <v>4300</v>
      </c>
      <c r="D158" s="113" t="s">
        <v>130</v>
      </c>
      <c r="E158" s="118">
        <v>16500</v>
      </c>
      <c r="F158" s="118">
        <v>16047.15</v>
      </c>
      <c r="G158" s="118">
        <v>16047.15</v>
      </c>
      <c r="H158" s="118"/>
      <c r="I158" s="118">
        <v>97.26</v>
      </c>
    </row>
    <row r="159" spans="1:9" s="3" customFormat="1" ht="32.25" customHeight="1">
      <c r="A159" s="221"/>
      <c r="B159" s="221"/>
      <c r="C159" s="222">
        <v>4350</v>
      </c>
      <c r="D159" s="111" t="s">
        <v>281</v>
      </c>
      <c r="E159" s="118">
        <v>250</v>
      </c>
      <c r="F159" s="118">
        <v>172.2</v>
      </c>
      <c r="G159" s="118">
        <v>172.2</v>
      </c>
      <c r="H159" s="118"/>
      <c r="I159" s="118">
        <v>68.88</v>
      </c>
    </row>
    <row r="160" spans="1:9" s="3" customFormat="1" ht="60" customHeight="1">
      <c r="A160" s="221"/>
      <c r="B160" s="221"/>
      <c r="C160" s="222">
        <v>4370</v>
      </c>
      <c r="D160" s="111" t="s">
        <v>242</v>
      </c>
      <c r="E160" s="118">
        <v>1300</v>
      </c>
      <c r="F160" s="118">
        <v>305.04</v>
      </c>
      <c r="G160" s="118">
        <v>305.04</v>
      </c>
      <c r="H160" s="118"/>
      <c r="I160" s="118">
        <v>23.46</v>
      </c>
    </row>
    <row r="161" spans="1:9" s="3" customFormat="1" ht="28.5" customHeight="1">
      <c r="A161" s="221"/>
      <c r="B161" s="221"/>
      <c r="C161" s="222">
        <v>4410</v>
      </c>
      <c r="D161" s="111" t="s">
        <v>145</v>
      </c>
      <c r="E161" s="118">
        <v>1600</v>
      </c>
      <c r="F161" s="118">
        <v>1205.9</v>
      </c>
      <c r="G161" s="118">
        <v>1205.9</v>
      </c>
      <c r="H161" s="118"/>
      <c r="I161" s="118">
        <v>75.37</v>
      </c>
    </row>
    <row r="162" spans="1:9" s="3" customFormat="1" ht="27.75" customHeight="1">
      <c r="A162" s="221"/>
      <c r="B162" s="221"/>
      <c r="C162" s="222">
        <v>4430</v>
      </c>
      <c r="D162" s="117" t="s">
        <v>125</v>
      </c>
      <c r="E162" s="118">
        <v>4880</v>
      </c>
      <c r="F162" s="118">
        <v>4877</v>
      </c>
      <c r="G162" s="118">
        <v>4877</v>
      </c>
      <c r="H162" s="118"/>
      <c r="I162" s="118">
        <v>99.94</v>
      </c>
    </row>
    <row r="163" spans="1:9" s="3" customFormat="1" ht="43.5" customHeight="1">
      <c r="A163" s="221"/>
      <c r="B163" s="221"/>
      <c r="C163" s="222">
        <v>4440</v>
      </c>
      <c r="D163" s="117" t="s">
        <v>146</v>
      </c>
      <c r="E163" s="118">
        <v>42146</v>
      </c>
      <c r="F163" s="118">
        <v>42146</v>
      </c>
      <c r="G163" s="118">
        <v>42146</v>
      </c>
      <c r="H163" s="118"/>
      <c r="I163" s="118">
        <v>100</v>
      </c>
    </row>
    <row r="164" spans="1:9" s="3" customFormat="1" ht="27.75" customHeight="1">
      <c r="A164" s="221"/>
      <c r="B164" s="221" t="s">
        <v>175</v>
      </c>
      <c r="C164" s="222"/>
      <c r="D164" s="117" t="s">
        <v>176</v>
      </c>
      <c r="E164" s="118">
        <f>E165</f>
        <v>203606</v>
      </c>
      <c r="F164" s="118">
        <f>F165</f>
        <v>202679.69</v>
      </c>
      <c r="G164" s="118">
        <f>G165</f>
        <v>202679.69</v>
      </c>
      <c r="H164" s="118"/>
      <c r="I164" s="118">
        <v>99.55</v>
      </c>
    </row>
    <row r="165" spans="1:9" s="3" customFormat="1" ht="26.25" customHeight="1">
      <c r="A165" s="221"/>
      <c r="B165" s="221"/>
      <c r="C165" s="222">
        <v>4300</v>
      </c>
      <c r="D165" s="117" t="s">
        <v>130</v>
      </c>
      <c r="E165" s="118">
        <v>203606</v>
      </c>
      <c r="F165" s="118">
        <v>202679.69</v>
      </c>
      <c r="G165" s="118">
        <v>202679.69</v>
      </c>
      <c r="H165" s="118"/>
      <c r="I165" s="118">
        <v>99.55</v>
      </c>
    </row>
    <row r="166" spans="1:9" s="3" customFormat="1" ht="32.25" customHeight="1">
      <c r="A166" s="221"/>
      <c r="B166" s="221" t="s">
        <v>177</v>
      </c>
      <c r="C166" s="222"/>
      <c r="D166" s="117" t="s">
        <v>178</v>
      </c>
      <c r="E166" s="118">
        <f>E167+E168</f>
        <v>15000</v>
      </c>
      <c r="F166" s="118">
        <f>F167+F168</f>
        <v>11635.4</v>
      </c>
      <c r="G166" s="118">
        <f>G167+G168</f>
        <v>11635.4</v>
      </c>
      <c r="H166" s="118"/>
      <c r="I166" s="118">
        <v>77.57</v>
      </c>
    </row>
    <row r="167" spans="1:9" s="3" customFormat="1" ht="25.5" customHeight="1">
      <c r="A167" s="221"/>
      <c r="B167" s="221"/>
      <c r="C167" s="222">
        <v>4300</v>
      </c>
      <c r="D167" s="117" t="s">
        <v>135</v>
      </c>
      <c r="E167" s="118">
        <v>4000</v>
      </c>
      <c r="F167" s="118">
        <v>2890</v>
      </c>
      <c r="G167" s="118">
        <v>2890</v>
      </c>
      <c r="H167" s="118"/>
      <c r="I167" s="118">
        <v>72.25</v>
      </c>
    </row>
    <row r="168" spans="1:9" s="3" customFormat="1" ht="52.5" customHeight="1">
      <c r="A168" s="221"/>
      <c r="B168" s="221"/>
      <c r="C168" s="222">
        <v>4700</v>
      </c>
      <c r="D168" s="117" t="s">
        <v>152</v>
      </c>
      <c r="E168" s="118">
        <v>11000</v>
      </c>
      <c r="F168" s="118">
        <v>8745.4</v>
      </c>
      <c r="G168" s="118">
        <v>8745.4</v>
      </c>
      <c r="H168" s="118"/>
      <c r="I168" s="118">
        <v>79.5</v>
      </c>
    </row>
    <row r="169" spans="1:9" s="3" customFormat="1" ht="32.25" customHeight="1">
      <c r="A169" s="221"/>
      <c r="B169" s="221" t="s">
        <v>406</v>
      </c>
      <c r="C169" s="222"/>
      <c r="D169" s="117" t="s">
        <v>126</v>
      </c>
      <c r="E169" s="118">
        <f>E170+E171</f>
        <v>2000</v>
      </c>
      <c r="F169" s="118">
        <f>F170+F171</f>
        <v>2000</v>
      </c>
      <c r="G169" s="118">
        <f>G170+G171</f>
        <v>2000</v>
      </c>
      <c r="H169" s="118"/>
      <c r="I169" s="118">
        <v>100</v>
      </c>
    </row>
    <row r="170" spans="1:9" s="3" customFormat="1" ht="32.25" customHeight="1">
      <c r="A170" s="221"/>
      <c r="B170" s="221"/>
      <c r="C170" s="218">
        <v>4170</v>
      </c>
      <c r="D170" s="113" t="s">
        <v>150</v>
      </c>
      <c r="E170" s="118">
        <v>200</v>
      </c>
      <c r="F170" s="118">
        <v>200</v>
      </c>
      <c r="G170" s="118">
        <v>200</v>
      </c>
      <c r="H170" s="118"/>
      <c r="I170" s="118">
        <v>100</v>
      </c>
    </row>
    <row r="171" spans="1:9" s="3" customFormat="1" ht="28.5" customHeight="1">
      <c r="A171" s="221"/>
      <c r="B171" s="221"/>
      <c r="C171" s="222">
        <v>4210</v>
      </c>
      <c r="D171" s="112" t="s">
        <v>144</v>
      </c>
      <c r="E171" s="118">
        <v>1800</v>
      </c>
      <c r="F171" s="118">
        <v>1800</v>
      </c>
      <c r="G171" s="118">
        <v>1800</v>
      </c>
      <c r="H171" s="118"/>
      <c r="I171" s="118">
        <v>100</v>
      </c>
    </row>
    <row r="172" spans="1:9" s="3" customFormat="1" ht="27.75" customHeight="1">
      <c r="A172" s="223" t="s">
        <v>179</v>
      </c>
      <c r="B172" s="223"/>
      <c r="C172" s="224"/>
      <c r="D172" s="119" t="s">
        <v>180</v>
      </c>
      <c r="E172" s="120">
        <f>E173+E177</f>
        <v>40000</v>
      </c>
      <c r="F172" s="120">
        <f>F173+F177</f>
        <v>35190.92</v>
      </c>
      <c r="G172" s="120">
        <f>G173+G177</f>
        <v>35190.92</v>
      </c>
      <c r="H172" s="120"/>
      <c r="I172" s="120">
        <v>87.98</v>
      </c>
    </row>
    <row r="173" spans="1:9" s="3" customFormat="1" ht="27.75" customHeight="1">
      <c r="A173" s="221"/>
      <c r="B173" s="221" t="s">
        <v>181</v>
      </c>
      <c r="C173" s="222"/>
      <c r="D173" s="117" t="s">
        <v>182</v>
      </c>
      <c r="E173" s="118">
        <f>E174+E175+E176</f>
        <v>20000</v>
      </c>
      <c r="F173" s="118">
        <f>F174+F175+F176</f>
        <v>19593.39</v>
      </c>
      <c r="G173" s="118">
        <f>G174+G175+G176</f>
        <v>19593.39</v>
      </c>
      <c r="H173" s="118"/>
      <c r="I173" s="118">
        <v>97.96</v>
      </c>
    </row>
    <row r="174" spans="1:9" s="3" customFormat="1" ht="30" customHeight="1">
      <c r="A174" s="221"/>
      <c r="B174" s="221"/>
      <c r="C174" s="222">
        <v>4170</v>
      </c>
      <c r="D174" s="117" t="s">
        <v>150</v>
      </c>
      <c r="E174" s="118">
        <v>6200</v>
      </c>
      <c r="F174" s="118">
        <v>6024</v>
      </c>
      <c r="G174" s="118">
        <v>6024</v>
      </c>
      <c r="H174" s="118"/>
      <c r="I174" s="118">
        <v>97.16</v>
      </c>
    </row>
    <row r="175" spans="1:9" s="3" customFormat="1" ht="31.5" customHeight="1">
      <c r="A175" s="221"/>
      <c r="B175" s="221"/>
      <c r="C175" s="222">
        <v>4210</v>
      </c>
      <c r="D175" s="117" t="s">
        <v>144</v>
      </c>
      <c r="E175" s="118">
        <v>8800</v>
      </c>
      <c r="F175" s="118">
        <v>8569.39</v>
      </c>
      <c r="G175" s="118">
        <v>8569.39</v>
      </c>
      <c r="H175" s="118"/>
      <c r="I175" s="118">
        <v>97.38</v>
      </c>
    </row>
    <row r="176" spans="1:9" s="3" customFormat="1" ht="30" customHeight="1">
      <c r="A176" s="221"/>
      <c r="B176" s="221"/>
      <c r="C176" s="222">
        <v>4300</v>
      </c>
      <c r="D176" s="117" t="s">
        <v>135</v>
      </c>
      <c r="E176" s="118">
        <v>5000</v>
      </c>
      <c r="F176" s="118">
        <v>5000</v>
      </c>
      <c r="G176" s="118">
        <v>5000</v>
      </c>
      <c r="H176" s="118"/>
      <c r="I176" s="118">
        <v>100</v>
      </c>
    </row>
    <row r="177" spans="1:9" s="3" customFormat="1" ht="29.25" customHeight="1">
      <c r="A177" s="221"/>
      <c r="B177" s="221" t="s">
        <v>183</v>
      </c>
      <c r="C177" s="222"/>
      <c r="D177" s="117" t="s">
        <v>184</v>
      </c>
      <c r="E177" s="118">
        <f>E178+E179+E180</f>
        <v>20000</v>
      </c>
      <c r="F177" s="118">
        <f>F178+F179+F180</f>
        <v>15597.529999999999</v>
      </c>
      <c r="G177" s="118">
        <f>G178+G179+G180</f>
        <v>15597.529999999999</v>
      </c>
      <c r="H177" s="118"/>
      <c r="I177" s="118">
        <v>77.99</v>
      </c>
    </row>
    <row r="178" spans="1:9" s="3" customFormat="1" ht="31.5" customHeight="1">
      <c r="A178" s="221"/>
      <c r="B178" s="221"/>
      <c r="C178" s="222">
        <v>4170</v>
      </c>
      <c r="D178" s="113" t="s">
        <v>150</v>
      </c>
      <c r="E178" s="118">
        <v>6200</v>
      </c>
      <c r="F178" s="118">
        <v>6200</v>
      </c>
      <c r="G178" s="118">
        <v>6200</v>
      </c>
      <c r="H178" s="118"/>
      <c r="I178" s="118">
        <v>100</v>
      </c>
    </row>
    <row r="179" spans="1:9" s="3" customFormat="1" ht="32.25" customHeight="1">
      <c r="A179" s="221"/>
      <c r="B179" s="221"/>
      <c r="C179" s="222">
        <v>4210</v>
      </c>
      <c r="D179" s="112" t="s">
        <v>144</v>
      </c>
      <c r="E179" s="118">
        <v>8800</v>
      </c>
      <c r="F179" s="118">
        <v>5147.53</v>
      </c>
      <c r="G179" s="118">
        <v>5147.53</v>
      </c>
      <c r="H179" s="118"/>
      <c r="I179" s="118">
        <v>58.49</v>
      </c>
    </row>
    <row r="180" spans="1:9" s="3" customFormat="1" ht="29.25" customHeight="1">
      <c r="A180" s="221"/>
      <c r="B180" s="221"/>
      <c r="C180" s="222">
        <v>4300</v>
      </c>
      <c r="D180" s="117" t="s">
        <v>135</v>
      </c>
      <c r="E180" s="118">
        <v>5000</v>
      </c>
      <c r="F180" s="118">
        <v>4250</v>
      </c>
      <c r="G180" s="118">
        <v>4250</v>
      </c>
      <c r="H180" s="118"/>
      <c r="I180" s="118">
        <v>85</v>
      </c>
    </row>
    <row r="181" spans="1:9" s="3" customFormat="1" ht="23.25" customHeight="1">
      <c r="A181" s="223" t="s">
        <v>185</v>
      </c>
      <c r="B181" s="223"/>
      <c r="C181" s="224"/>
      <c r="D181" s="119" t="s">
        <v>106</v>
      </c>
      <c r="E181" s="120">
        <f>E184+E186+E190+E201+E203+E205+E207+E209+E224+E232</f>
        <v>2709476.55</v>
      </c>
      <c r="F181" s="120">
        <f>F182+F184+F186+F190+F201+F203+F205+F207+F209+F224+F232</f>
        <v>2512712.9200000004</v>
      </c>
      <c r="G181" s="120">
        <f>G182+G184+G186+G190+G201+G203+G205+G207+G209+G224+G232</f>
        <v>2512712.9200000004</v>
      </c>
      <c r="H181" s="120"/>
      <c r="I181" s="120">
        <v>92.74</v>
      </c>
    </row>
    <row r="182" spans="1:9" s="3" customFormat="1" ht="30" customHeight="1">
      <c r="A182" s="223"/>
      <c r="B182" s="221" t="s">
        <v>407</v>
      </c>
      <c r="C182" s="224"/>
      <c r="D182" s="117" t="s">
        <v>408</v>
      </c>
      <c r="E182" s="118">
        <f>E183</f>
        <v>0</v>
      </c>
      <c r="F182" s="118">
        <f>F183</f>
        <v>414.58</v>
      </c>
      <c r="G182" s="118">
        <f>G183</f>
        <v>414.58</v>
      </c>
      <c r="H182" s="118"/>
      <c r="I182" s="118">
        <v>0</v>
      </c>
    </row>
    <row r="183" spans="1:9" s="3" customFormat="1" ht="48.75" customHeight="1">
      <c r="A183" s="223"/>
      <c r="B183" s="223"/>
      <c r="C183" s="222">
        <v>4330</v>
      </c>
      <c r="D183" s="117" t="s">
        <v>232</v>
      </c>
      <c r="E183" s="118">
        <v>0</v>
      </c>
      <c r="F183" s="118">
        <v>414.58</v>
      </c>
      <c r="G183" s="118">
        <v>414.58</v>
      </c>
      <c r="H183" s="120"/>
      <c r="I183" s="120">
        <v>0</v>
      </c>
    </row>
    <row r="184" spans="1:9" s="3" customFormat="1" ht="27.75" customHeight="1">
      <c r="A184" s="221"/>
      <c r="B184" s="221" t="s">
        <v>186</v>
      </c>
      <c r="C184" s="222"/>
      <c r="D184" s="117" t="s">
        <v>187</v>
      </c>
      <c r="E184" s="118">
        <f>E185</f>
        <v>149333</v>
      </c>
      <c r="F184" s="118">
        <f>F185</f>
        <v>148806.3</v>
      </c>
      <c r="G184" s="118">
        <f>G185</f>
        <v>148806.3</v>
      </c>
      <c r="H184" s="118"/>
      <c r="I184" s="118">
        <v>99.65</v>
      </c>
    </row>
    <row r="185" spans="1:9" s="3" customFormat="1" ht="63" customHeight="1">
      <c r="A185" s="221"/>
      <c r="B185" s="221"/>
      <c r="C185" s="222">
        <v>4330</v>
      </c>
      <c r="D185" s="117" t="s">
        <v>232</v>
      </c>
      <c r="E185" s="118">
        <v>149333</v>
      </c>
      <c r="F185" s="118">
        <v>148806.3</v>
      </c>
      <c r="G185" s="118">
        <v>148806.3</v>
      </c>
      <c r="H185" s="118"/>
      <c r="I185" s="118">
        <v>99.65</v>
      </c>
    </row>
    <row r="186" spans="1:9" s="3" customFormat="1" ht="25.5" customHeight="1">
      <c r="A186" s="221"/>
      <c r="B186" s="221" t="s">
        <v>361</v>
      </c>
      <c r="C186" s="222"/>
      <c r="D186" s="117" t="s">
        <v>349</v>
      </c>
      <c r="E186" s="118">
        <f>E187+E188+E189</f>
        <v>12633</v>
      </c>
      <c r="F186" s="118">
        <f>F187+F188+F189</f>
        <v>12633</v>
      </c>
      <c r="G186" s="118">
        <f>G187+G188+G189</f>
        <v>12633</v>
      </c>
      <c r="H186" s="118"/>
      <c r="I186" s="118">
        <v>100</v>
      </c>
    </row>
    <row r="187" spans="1:9" s="3" customFormat="1" ht="33" customHeight="1">
      <c r="A187" s="221"/>
      <c r="B187" s="221"/>
      <c r="C187" s="222">
        <v>4110</v>
      </c>
      <c r="D187" s="117" t="s">
        <v>142</v>
      </c>
      <c r="E187" s="118">
        <v>1905.58</v>
      </c>
      <c r="F187" s="118">
        <v>1905.58</v>
      </c>
      <c r="G187" s="118">
        <v>1905.58</v>
      </c>
      <c r="H187" s="118"/>
      <c r="I187" s="118">
        <v>100</v>
      </c>
    </row>
    <row r="188" spans="1:9" s="3" customFormat="1" ht="27.75" customHeight="1">
      <c r="A188" s="221"/>
      <c r="B188" s="221"/>
      <c r="C188" s="222">
        <v>4120</v>
      </c>
      <c r="D188" s="113" t="s">
        <v>143</v>
      </c>
      <c r="E188" s="118">
        <v>251.42</v>
      </c>
      <c r="F188" s="118">
        <v>251.42</v>
      </c>
      <c r="G188" s="118">
        <v>251.42</v>
      </c>
      <c r="H188" s="118"/>
      <c r="I188" s="118">
        <v>100</v>
      </c>
    </row>
    <row r="189" spans="1:9" s="3" customFormat="1" ht="30" customHeight="1">
      <c r="A189" s="221"/>
      <c r="B189" s="221"/>
      <c r="C189" s="222">
        <v>4170</v>
      </c>
      <c r="D189" s="113" t="s">
        <v>150</v>
      </c>
      <c r="E189" s="118">
        <v>10476</v>
      </c>
      <c r="F189" s="118">
        <v>10476</v>
      </c>
      <c r="G189" s="118">
        <v>10476</v>
      </c>
      <c r="H189" s="118"/>
      <c r="I189" s="118">
        <v>100</v>
      </c>
    </row>
    <row r="190" spans="1:9" s="3" customFormat="1" ht="78" customHeight="1">
      <c r="A190" s="221"/>
      <c r="B190" s="221" t="s">
        <v>188</v>
      </c>
      <c r="C190" s="222"/>
      <c r="D190" s="112" t="s">
        <v>107</v>
      </c>
      <c r="E190" s="118">
        <f>E191+E192+E193+E194+E195+E196+E197+E198+E199+E200</f>
        <v>1157424</v>
      </c>
      <c r="F190" s="118">
        <f>F191+F192+F193+F194+F195+F196+F197+F198+F199+F200</f>
        <v>1032029.28</v>
      </c>
      <c r="G190" s="118">
        <f>G191+G192+G193+G194+G195+G196+G197+G198+G199+G200</f>
        <v>1032029.28</v>
      </c>
      <c r="H190" s="118"/>
      <c r="I190" s="118">
        <v>89.17</v>
      </c>
    </row>
    <row r="191" spans="1:9" s="3" customFormat="1" ht="48.75" customHeight="1">
      <c r="A191" s="221"/>
      <c r="B191" s="221"/>
      <c r="C191" s="222">
        <v>2930</v>
      </c>
      <c r="D191" s="113" t="s">
        <v>375</v>
      </c>
      <c r="E191" s="118">
        <v>12000</v>
      </c>
      <c r="F191" s="118">
        <v>0</v>
      </c>
      <c r="G191" s="118">
        <v>0</v>
      </c>
      <c r="H191" s="118"/>
      <c r="I191" s="118">
        <v>0</v>
      </c>
    </row>
    <row r="192" spans="1:9" s="3" customFormat="1" ht="23.25" customHeight="1">
      <c r="A192" s="221"/>
      <c r="B192" s="221"/>
      <c r="C192" s="222">
        <v>3110</v>
      </c>
      <c r="D192" s="112" t="s">
        <v>189</v>
      </c>
      <c r="E192" s="118">
        <v>1042708</v>
      </c>
      <c r="F192" s="118">
        <v>942220.5</v>
      </c>
      <c r="G192" s="118">
        <v>942220.5</v>
      </c>
      <c r="H192" s="118"/>
      <c r="I192" s="118">
        <v>90.36</v>
      </c>
    </row>
    <row r="193" spans="1:9" s="3" customFormat="1" ht="39" customHeight="1">
      <c r="A193" s="221"/>
      <c r="B193" s="221"/>
      <c r="C193" s="222">
        <v>4010</v>
      </c>
      <c r="D193" s="117" t="s">
        <v>140</v>
      </c>
      <c r="E193" s="118">
        <v>33572.76</v>
      </c>
      <c r="F193" s="118">
        <v>33214.5</v>
      </c>
      <c r="G193" s="118">
        <v>33214.5</v>
      </c>
      <c r="H193" s="118"/>
      <c r="I193" s="118">
        <v>98.93</v>
      </c>
    </row>
    <row r="194" spans="1:9" s="3" customFormat="1" ht="31.5" customHeight="1">
      <c r="A194" s="221"/>
      <c r="B194" s="221"/>
      <c r="C194" s="222">
        <v>4040</v>
      </c>
      <c r="D194" s="117" t="s">
        <v>141</v>
      </c>
      <c r="E194" s="118">
        <v>2340.24</v>
      </c>
      <c r="F194" s="118">
        <v>2340.24</v>
      </c>
      <c r="G194" s="118">
        <v>2340.24</v>
      </c>
      <c r="H194" s="118"/>
      <c r="I194" s="118">
        <v>100</v>
      </c>
    </row>
    <row r="195" spans="1:9" s="3" customFormat="1" ht="35.25" customHeight="1">
      <c r="A195" s="221"/>
      <c r="B195" s="221"/>
      <c r="C195" s="222">
        <v>4110</v>
      </c>
      <c r="D195" s="117" t="s">
        <v>142</v>
      </c>
      <c r="E195" s="118">
        <v>51450</v>
      </c>
      <c r="F195" s="118">
        <v>41156.63</v>
      </c>
      <c r="G195" s="118">
        <v>41156.63</v>
      </c>
      <c r="H195" s="118"/>
      <c r="I195" s="118">
        <v>79.99</v>
      </c>
    </row>
    <row r="196" spans="1:9" s="3" customFormat="1" ht="27" customHeight="1">
      <c r="A196" s="221"/>
      <c r="B196" s="221"/>
      <c r="C196" s="222">
        <v>4210</v>
      </c>
      <c r="D196" s="117" t="s">
        <v>144</v>
      </c>
      <c r="E196" s="118">
        <v>1849</v>
      </c>
      <c r="F196" s="118">
        <v>888.62</v>
      </c>
      <c r="G196" s="118">
        <v>888.62</v>
      </c>
      <c r="H196" s="118"/>
      <c r="I196" s="118">
        <v>48.06</v>
      </c>
    </row>
    <row r="197" spans="1:9" s="3" customFormat="1" ht="26.25" customHeight="1">
      <c r="A197" s="221"/>
      <c r="B197" s="221"/>
      <c r="C197" s="222">
        <v>4300</v>
      </c>
      <c r="D197" s="117" t="s">
        <v>135</v>
      </c>
      <c r="E197" s="118">
        <v>8810</v>
      </c>
      <c r="F197" s="118">
        <v>8798.03</v>
      </c>
      <c r="G197" s="118">
        <v>8798.03</v>
      </c>
      <c r="H197" s="118"/>
      <c r="I197" s="118">
        <v>99.86</v>
      </c>
    </row>
    <row r="198" spans="1:9" s="3" customFormat="1" ht="30.75" customHeight="1">
      <c r="A198" s="221"/>
      <c r="B198" s="221"/>
      <c r="C198" s="222">
        <v>4410</v>
      </c>
      <c r="D198" s="117" t="s">
        <v>145</v>
      </c>
      <c r="E198" s="118">
        <v>3000</v>
      </c>
      <c r="F198" s="118">
        <v>1737.76</v>
      </c>
      <c r="G198" s="118">
        <v>1737.76</v>
      </c>
      <c r="H198" s="118"/>
      <c r="I198" s="118">
        <v>57.93</v>
      </c>
    </row>
    <row r="199" spans="1:9" s="3" customFormat="1" ht="34.5" customHeight="1">
      <c r="A199" s="221"/>
      <c r="B199" s="221"/>
      <c r="C199" s="222">
        <v>4440</v>
      </c>
      <c r="D199" s="117" t="s">
        <v>146</v>
      </c>
      <c r="E199" s="118">
        <v>1094</v>
      </c>
      <c r="F199" s="118">
        <v>1094</v>
      </c>
      <c r="G199" s="118">
        <v>1094</v>
      </c>
      <c r="H199" s="118"/>
      <c r="I199" s="118">
        <v>100</v>
      </c>
    </row>
    <row r="200" spans="1:9" s="3" customFormat="1" ht="53.25" customHeight="1">
      <c r="A200" s="221"/>
      <c r="B200" s="221"/>
      <c r="C200" s="222">
        <v>4700</v>
      </c>
      <c r="D200" s="117" t="s">
        <v>152</v>
      </c>
      <c r="E200" s="118">
        <v>600</v>
      </c>
      <c r="F200" s="118">
        <v>579</v>
      </c>
      <c r="G200" s="118">
        <v>579</v>
      </c>
      <c r="H200" s="118"/>
      <c r="I200" s="118">
        <v>96.5</v>
      </c>
    </row>
    <row r="201" spans="1:9" s="3" customFormat="1" ht="108" customHeight="1">
      <c r="A201" s="221"/>
      <c r="B201" s="221" t="s">
        <v>190</v>
      </c>
      <c r="C201" s="222"/>
      <c r="D201" s="117" t="s">
        <v>222</v>
      </c>
      <c r="E201" s="118">
        <f>E202</f>
        <v>30591</v>
      </c>
      <c r="F201" s="118">
        <f>F202</f>
        <v>20686.03</v>
      </c>
      <c r="G201" s="118">
        <f>G202</f>
        <v>20686.03</v>
      </c>
      <c r="H201" s="118"/>
      <c r="I201" s="118">
        <v>67.62</v>
      </c>
    </row>
    <row r="202" spans="1:9" s="3" customFormat="1" ht="29.25" customHeight="1">
      <c r="A202" s="221"/>
      <c r="B202" s="221"/>
      <c r="C202" s="222">
        <v>4130</v>
      </c>
      <c r="D202" s="117" t="s">
        <v>191</v>
      </c>
      <c r="E202" s="118">
        <v>30591</v>
      </c>
      <c r="F202" s="118">
        <v>20686.03</v>
      </c>
      <c r="G202" s="118">
        <v>20686.03</v>
      </c>
      <c r="H202" s="118"/>
      <c r="I202" s="118">
        <v>67.62</v>
      </c>
    </row>
    <row r="203" spans="1:9" s="3" customFormat="1" ht="46.5" customHeight="1">
      <c r="A203" s="221"/>
      <c r="B203" s="221" t="s">
        <v>192</v>
      </c>
      <c r="C203" s="222"/>
      <c r="D203" s="121" t="s">
        <v>110</v>
      </c>
      <c r="E203" s="118">
        <f>E204</f>
        <v>549717.55</v>
      </c>
      <c r="F203" s="118">
        <f>F204</f>
        <v>503641.92</v>
      </c>
      <c r="G203" s="118">
        <f>G204</f>
        <v>503641.92</v>
      </c>
      <c r="H203" s="118"/>
      <c r="I203" s="118">
        <v>91.62</v>
      </c>
    </row>
    <row r="204" spans="1:9" s="3" customFormat="1" ht="29.25" customHeight="1">
      <c r="A204" s="221"/>
      <c r="B204" s="221"/>
      <c r="C204" s="222">
        <v>3110</v>
      </c>
      <c r="D204" s="117" t="s">
        <v>189</v>
      </c>
      <c r="E204" s="118">
        <v>549717.55</v>
      </c>
      <c r="F204" s="118">
        <v>503641.92</v>
      </c>
      <c r="G204" s="118">
        <v>503641.92</v>
      </c>
      <c r="H204" s="118"/>
      <c r="I204" s="118">
        <v>91.62</v>
      </c>
    </row>
    <row r="205" spans="1:9" s="3" customFormat="1" ht="22.5" customHeight="1">
      <c r="A205" s="221"/>
      <c r="B205" s="221" t="s">
        <v>193</v>
      </c>
      <c r="C205" s="222"/>
      <c r="D205" s="117" t="s">
        <v>221</v>
      </c>
      <c r="E205" s="118">
        <f>E206</f>
        <v>87000</v>
      </c>
      <c r="F205" s="118">
        <f>F206</f>
        <v>86901.61</v>
      </c>
      <c r="G205" s="118">
        <f>G206</f>
        <v>86901.61</v>
      </c>
      <c r="H205" s="118"/>
      <c r="I205" s="118">
        <v>99.89</v>
      </c>
    </row>
    <row r="206" spans="1:9" s="3" customFormat="1" ht="22.5" customHeight="1">
      <c r="A206" s="221"/>
      <c r="B206" s="221"/>
      <c r="C206" s="222">
        <v>3110</v>
      </c>
      <c r="D206" s="117" t="s">
        <v>189</v>
      </c>
      <c r="E206" s="118">
        <v>87000</v>
      </c>
      <c r="F206" s="118">
        <v>86901.61</v>
      </c>
      <c r="G206" s="118">
        <v>86901.61</v>
      </c>
      <c r="H206" s="118"/>
      <c r="I206" s="118">
        <v>99.89</v>
      </c>
    </row>
    <row r="207" spans="1:9" s="3" customFormat="1" ht="22.5" customHeight="1">
      <c r="A207" s="221"/>
      <c r="B207" s="221" t="s">
        <v>194</v>
      </c>
      <c r="C207" s="222"/>
      <c r="D207" s="117" t="s">
        <v>195</v>
      </c>
      <c r="E207" s="118">
        <f>E208</f>
        <v>147213</v>
      </c>
      <c r="F207" s="118">
        <f>F208</f>
        <v>139512.7</v>
      </c>
      <c r="G207" s="118">
        <f>G208</f>
        <v>139512.7</v>
      </c>
      <c r="H207" s="118"/>
      <c r="I207" s="118">
        <v>94.77</v>
      </c>
    </row>
    <row r="208" spans="1:9" s="3" customFormat="1" ht="26.25" customHeight="1">
      <c r="A208" s="221"/>
      <c r="B208" s="221"/>
      <c r="C208" s="222">
        <v>3110</v>
      </c>
      <c r="D208" s="117" t="s">
        <v>189</v>
      </c>
      <c r="E208" s="118">
        <v>147213</v>
      </c>
      <c r="F208" s="118">
        <v>139512.7</v>
      </c>
      <c r="G208" s="118">
        <v>139512.7</v>
      </c>
      <c r="H208" s="118"/>
      <c r="I208" s="118">
        <v>94.77</v>
      </c>
    </row>
    <row r="209" spans="1:9" s="3" customFormat="1" ht="26.25" customHeight="1">
      <c r="A209" s="221"/>
      <c r="B209" s="221" t="s">
        <v>196</v>
      </c>
      <c r="C209" s="222"/>
      <c r="D209" s="121" t="s">
        <v>112</v>
      </c>
      <c r="E209" s="118">
        <f>E210+E211+E212+E213+E214+E215+E216+E217+E218+E219+E220+E221+E222+E223</f>
        <v>215815</v>
      </c>
      <c r="F209" s="118">
        <f>F210+F211+F212+F213+F214+F215+F216+F217+F218+F219+F220+F221+F222+F223</f>
        <v>212929.38999999998</v>
      </c>
      <c r="G209" s="118">
        <f>G210+G211+G212+G213+G214+G215+G216+G217+G218+G219+G220+G221+G222+G223</f>
        <v>212929.38999999998</v>
      </c>
      <c r="H209" s="118"/>
      <c r="I209" s="118">
        <v>98.66</v>
      </c>
    </row>
    <row r="210" spans="1:9" s="3" customFormat="1" ht="33.75" customHeight="1">
      <c r="A210" s="221"/>
      <c r="B210" s="221"/>
      <c r="C210" s="222">
        <v>3020</v>
      </c>
      <c r="D210" s="117" t="s">
        <v>149</v>
      </c>
      <c r="E210" s="118">
        <v>1500</v>
      </c>
      <c r="F210" s="118">
        <v>1272.24</v>
      </c>
      <c r="G210" s="118">
        <v>1272.24</v>
      </c>
      <c r="H210" s="118"/>
      <c r="I210" s="118">
        <v>84.82</v>
      </c>
    </row>
    <row r="211" spans="1:9" s="3" customFormat="1" ht="29.25" customHeight="1">
      <c r="A211" s="221"/>
      <c r="B211" s="221"/>
      <c r="C211" s="222">
        <v>4010</v>
      </c>
      <c r="D211" s="117" t="s">
        <v>140</v>
      </c>
      <c r="E211" s="118">
        <v>134700</v>
      </c>
      <c r="F211" s="118">
        <v>135389.82</v>
      </c>
      <c r="G211" s="118">
        <v>135389.82</v>
      </c>
      <c r="H211" s="118"/>
      <c r="I211" s="118">
        <v>100.51</v>
      </c>
    </row>
    <row r="212" spans="1:9" s="3" customFormat="1" ht="30.75" customHeight="1">
      <c r="A212" s="221"/>
      <c r="B212" s="221"/>
      <c r="C212" s="222">
        <v>4040</v>
      </c>
      <c r="D212" s="117" t="s">
        <v>141</v>
      </c>
      <c r="E212" s="118">
        <v>10573</v>
      </c>
      <c r="F212" s="118">
        <v>10572.9</v>
      </c>
      <c r="G212" s="118">
        <v>10572.9</v>
      </c>
      <c r="H212" s="118"/>
      <c r="I212" s="118">
        <v>100</v>
      </c>
    </row>
    <row r="213" spans="1:9" s="3" customFormat="1" ht="28.5" customHeight="1">
      <c r="A213" s="221"/>
      <c r="B213" s="221"/>
      <c r="C213" s="222">
        <v>4110</v>
      </c>
      <c r="D213" s="117" t="s">
        <v>197</v>
      </c>
      <c r="E213" s="118">
        <v>27500</v>
      </c>
      <c r="F213" s="118">
        <v>27347.48</v>
      </c>
      <c r="G213" s="118">
        <v>27347.48</v>
      </c>
      <c r="H213" s="118"/>
      <c r="I213" s="118">
        <v>99.45</v>
      </c>
    </row>
    <row r="214" spans="1:9" s="3" customFormat="1" ht="26.25" customHeight="1">
      <c r="A214" s="221"/>
      <c r="B214" s="221"/>
      <c r="C214" s="222">
        <v>4120</v>
      </c>
      <c r="D214" s="117" t="s">
        <v>143</v>
      </c>
      <c r="E214" s="118">
        <v>3600</v>
      </c>
      <c r="F214" s="118">
        <v>3568.9</v>
      </c>
      <c r="G214" s="118">
        <v>3568.9</v>
      </c>
      <c r="H214" s="118"/>
      <c r="I214" s="118">
        <v>99.14</v>
      </c>
    </row>
    <row r="215" spans="1:9" s="3" customFormat="1" ht="26.25" customHeight="1">
      <c r="A215" s="221"/>
      <c r="B215" s="221"/>
      <c r="C215" s="222">
        <v>4170</v>
      </c>
      <c r="D215" s="113" t="s">
        <v>150</v>
      </c>
      <c r="E215" s="118">
        <v>3000</v>
      </c>
      <c r="F215" s="118">
        <v>3000</v>
      </c>
      <c r="G215" s="118">
        <v>3000</v>
      </c>
      <c r="H215" s="118"/>
      <c r="I215" s="118">
        <v>100</v>
      </c>
    </row>
    <row r="216" spans="1:9" s="3" customFormat="1" ht="34.5" customHeight="1">
      <c r="A216" s="221"/>
      <c r="B216" s="221"/>
      <c r="C216" s="222">
        <v>4210</v>
      </c>
      <c r="D216" s="117" t="s">
        <v>144</v>
      </c>
      <c r="E216" s="118">
        <v>7000</v>
      </c>
      <c r="F216" s="118">
        <v>5180.93</v>
      </c>
      <c r="G216" s="118">
        <v>5180.93</v>
      </c>
      <c r="H216" s="118"/>
      <c r="I216" s="118">
        <v>74.01</v>
      </c>
    </row>
    <row r="217" spans="1:9" s="3" customFormat="1" ht="28.5" customHeight="1">
      <c r="A217" s="221"/>
      <c r="B217" s="221"/>
      <c r="C217" s="222">
        <v>4260</v>
      </c>
      <c r="D217" s="117" t="s">
        <v>151</v>
      </c>
      <c r="E217" s="118">
        <v>3000</v>
      </c>
      <c r="F217" s="118">
        <v>3000</v>
      </c>
      <c r="G217" s="118">
        <v>3000</v>
      </c>
      <c r="H217" s="118"/>
      <c r="I217" s="118">
        <v>100</v>
      </c>
    </row>
    <row r="218" spans="1:9" s="3" customFormat="1" ht="25.5" customHeight="1">
      <c r="A218" s="221"/>
      <c r="B218" s="221"/>
      <c r="C218" s="222">
        <v>4300</v>
      </c>
      <c r="D218" s="113" t="s">
        <v>135</v>
      </c>
      <c r="E218" s="118">
        <v>13000</v>
      </c>
      <c r="F218" s="118">
        <v>12893.47</v>
      </c>
      <c r="G218" s="118">
        <v>12893.47</v>
      </c>
      <c r="H218" s="118"/>
      <c r="I218" s="118">
        <v>99.18</v>
      </c>
    </row>
    <row r="219" spans="1:9" s="3" customFormat="1" ht="63" customHeight="1">
      <c r="A219" s="221"/>
      <c r="B219" s="221"/>
      <c r="C219" s="222">
        <v>4370</v>
      </c>
      <c r="D219" s="111" t="s">
        <v>242</v>
      </c>
      <c r="E219" s="118">
        <v>2500</v>
      </c>
      <c r="F219" s="118">
        <v>2500</v>
      </c>
      <c r="G219" s="118">
        <v>2500</v>
      </c>
      <c r="H219" s="118"/>
      <c r="I219" s="118">
        <v>100</v>
      </c>
    </row>
    <row r="220" spans="1:9" s="3" customFormat="1" ht="25.5" customHeight="1">
      <c r="A220" s="221"/>
      <c r="B220" s="221"/>
      <c r="C220" s="222">
        <v>4410</v>
      </c>
      <c r="D220" s="117" t="s">
        <v>145</v>
      </c>
      <c r="E220" s="118">
        <v>5000</v>
      </c>
      <c r="F220" s="118">
        <v>3929.65</v>
      </c>
      <c r="G220" s="118">
        <v>3929.65</v>
      </c>
      <c r="H220" s="118"/>
      <c r="I220" s="118">
        <v>78.59</v>
      </c>
    </row>
    <row r="221" spans="1:9" s="3" customFormat="1" ht="35.25" customHeight="1">
      <c r="A221" s="221"/>
      <c r="B221" s="221"/>
      <c r="C221" s="222">
        <v>4440</v>
      </c>
      <c r="D221" s="117" t="s">
        <v>146</v>
      </c>
      <c r="E221" s="118">
        <v>3282</v>
      </c>
      <c r="F221" s="118">
        <v>3282</v>
      </c>
      <c r="G221" s="118">
        <v>3282</v>
      </c>
      <c r="H221" s="118"/>
      <c r="I221" s="118">
        <v>100</v>
      </c>
    </row>
    <row r="222" spans="1:9" s="3" customFormat="1" ht="27.75" customHeight="1">
      <c r="A222" s="221"/>
      <c r="B222" s="221"/>
      <c r="C222" s="218">
        <v>4480</v>
      </c>
      <c r="D222" s="113" t="s">
        <v>78</v>
      </c>
      <c r="E222" s="118">
        <v>160</v>
      </c>
      <c r="F222" s="118">
        <v>114</v>
      </c>
      <c r="G222" s="118">
        <v>114</v>
      </c>
      <c r="H222" s="118"/>
      <c r="I222" s="118">
        <v>71.25</v>
      </c>
    </row>
    <row r="223" spans="1:9" s="3" customFormat="1" ht="46.5" customHeight="1">
      <c r="A223" s="221"/>
      <c r="B223" s="221"/>
      <c r="C223" s="222">
        <v>4700</v>
      </c>
      <c r="D223" s="117" t="s">
        <v>152</v>
      </c>
      <c r="E223" s="118">
        <v>1000</v>
      </c>
      <c r="F223" s="118">
        <v>878</v>
      </c>
      <c r="G223" s="118">
        <v>878</v>
      </c>
      <c r="H223" s="118"/>
      <c r="I223" s="118">
        <v>87.8</v>
      </c>
    </row>
    <row r="224" spans="1:9" s="3" customFormat="1" ht="36" customHeight="1">
      <c r="A224" s="221"/>
      <c r="B224" s="221" t="s">
        <v>198</v>
      </c>
      <c r="C224" s="222"/>
      <c r="D224" s="117" t="s">
        <v>199</v>
      </c>
      <c r="E224" s="118">
        <f>E225+E226+E227+E228+E229+E230+E231</f>
        <v>61275</v>
      </c>
      <c r="F224" s="118">
        <f>F225+F226+F227+F228+F229+F230+F231</f>
        <v>57191.409999999996</v>
      </c>
      <c r="G224" s="118">
        <f>G225+G226+G227+G228+G229+G230+G231</f>
        <v>57191.409999999996</v>
      </c>
      <c r="H224" s="118"/>
      <c r="I224" s="118">
        <v>93.34</v>
      </c>
    </row>
    <row r="225" spans="1:9" s="3" customFormat="1" ht="33.75" customHeight="1">
      <c r="A225" s="221"/>
      <c r="B225" s="221"/>
      <c r="C225" s="222">
        <v>4010</v>
      </c>
      <c r="D225" s="117" t="s">
        <v>149</v>
      </c>
      <c r="E225" s="118">
        <v>39700</v>
      </c>
      <c r="F225" s="118">
        <v>39595.17</v>
      </c>
      <c r="G225" s="118">
        <v>39595.17</v>
      </c>
      <c r="H225" s="118"/>
      <c r="I225" s="118">
        <v>99.74</v>
      </c>
    </row>
    <row r="226" spans="1:9" s="3" customFormat="1" ht="32.25" customHeight="1">
      <c r="A226" s="221"/>
      <c r="B226" s="221"/>
      <c r="C226" s="222">
        <v>4040</v>
      </c>
      <c r="D226" s="117" t="s">
        <v>141</v>
      </c>
      <c r="E226" s="118">
        <v>3000</v>
      </c>
      <c r="F226" s="118">
        <v>2956.64</v>
      </c>
      <c r="G226" s="118">
        <v>2956.64</v>
      </c>
      <c r="H226" s="118"/>
      <c r="I226" s="118">
        <v>98.55</v>
      </c>
    </row>
    <row r="227" spans="1:9" s="3" customFormat="1" ht="30.75" customHeight="1">
      <c r="A227" s="221"/>
      <c r="B227" s="221"/>
      <c r="C227" s="222">
        <v>4110</v>
      </c>
      <c r="D227" s="117" t="s">
        <v>142</v>
      </c>
      <c r="E227" s="118">
        <v>7900</v>
      </c>
      <c r="F227" s="118">
        <v>7162.31</v>
      </c>
      <c r="G227" s="118">
        <v>7162.31</v>
      </c>
      <c r="H227" s="118"/>
      <c r="I227" s="118">
        <v>90.66</v>
      </c>
    </row>
    <row r="228" spans="1:9" s="3" customFormat="1" ht="29.25" customHeight="1">
      <c r="A228" s="221"/>
      <c r="B228" s="221"/>
      <c r="C228" s="222">
        <v>4120</v>
      </c>
      <c r="D228" s="117" t="s">
        <v>143</v>
      </c>
      <c r="E228" s="118">
        <v>1100</v>
      </c>
      <c r="F228" s="118">
        <v>1026.15</v>
      </c>
      <c r="G228" s="118">
        <v>1026.15</v>
      </c>
      <c r="H228" s="118"/>
      <c r="I228" s="118">
        <v>93.29</v>
      </c>
    </row>
    <row r="229" spans="1:9" s="3" customFormat="1" ht="29.25" customHeight="1">
      <c r="A229" s="221"/>
      <c r="B229" s="221"/>
      <c r="C229" s="222">
        <v>4170</v>
      </c>
      <c r="D229" s="117" t="s">
        <v>150</v>
      </c>
      <c r="E229" s="118">
        <v>3000</v>
      </c>
      <c r="F229" s="118">
        <v>2776.24</v>
      </c>
      <c r="G229" s="118">
        <v>2776.24</v>
      </c>
      <c r="H229" s="118"/>
      <c r="I229" s="118">
        <v>92.54</v>
      </c>
    </row>
    <row r="230" spans="1:9" s="3" customFormat="1" ht="30.75" customHeight="1">
      <c r="A230" s="221"/>
      <c r="B230" s="221"/>
      <c r="C230" s="222">
        <v>4410</v>
      </c>
      <c r="D230" s="117" t="s">
        <v>145</v>
      </c>
      <c r="E230" s="118">
        <v>5000</v>
      </c>
      <c r="F230" s="118">
        <v>2099.9</v>
      </c>
      <c r="G230" s="118">
        <v>2099.9</v>
      </c>
      <c r="H230" s="118"/>
      <c r="I230" s="118">
        <v>42</v>
      </c>
    </row>
    <row r="231" spans="1:9" s="3" customFormat="1" ht="35.25" customHeight="1">
      <c r="A231" s="221"/>
      <c r="B231" s="221"/>
      <c r="C231" s="222">
        <v>4440</v>
      </c>
      <c r="D231" s="117" t="s">
        <v>146</v>
      </c>
      <c r="E231" s="118">
        <v>1575</v>
      </c>
      <c r="F231" s="118">
        <v>1575</v>
      </c>
      <c r="G231" s="118">
        <v>1575</v>
      </c>
      <c r="H231" s="118"/>
      <c r="I231" s="118">
        <v>100</v>
      </c>
    </row>
    <row r="232" spans="1:9" s="3" customFormat="1" ht="27.75" customHeight="1">
      <c r="A232" s="221"/>
      <c r="B232" s="221" t="s">
        <v>200</v>
      </c>
      <c r="C232" s="222"/>
      <c r="D232" s="117" t="s">
        <v>126</v>
      </c>
      <c r="E232" s="118">
        <f>E233+E234</f>
        <v>298475</v>
      </c>
      <c r="F232" s="118">
        <f>F233+F234</f>
        <v>297966.7</v>
      </c>
      <c r="G232" s="118">
        <f>G233+G234</f>
        <v>297966.7</v>
      </c>
      <c r="H232" s="118"/>
      <c r="I232" s="118">
        <v>99.83</v>
      </c>
    </row>
    <row r="233" spans="1:9" s="3" customFormat="1" ht="25.5" customHeight="1">
      <c r="A233" s="221"/>
      <c r="B233" s="227"/>
      <c r="C233" s="225">
        <v>3110</v>
      </c>
      <c r="D233" s="113" t="s">
        <v>189</v>
      </c>
      <c r="E233" s="124">
        <v>298193.3</v>
      </c>
      <c r="F233" s="124">
        <v>297685</v>
      </c>
      <c r="G233" s="124">
        <v>297685</v>
      </c>
      <c r="H233" s="113"/>
      <c r="I233" s="124">
        <v>99.83</v>
      </c>
    </row>
    <row r="234" spans="1:9" s="3" customFormat="1" ht="36.75" customHeight="1">
      <c r="A234" s="228"/>
      <c r="B234" s="227"/>
      <c r="C234" s="225">
        <v>4210</v>
      </c>
      <c r="D234" s="113" t="s">
        <v>144</v>
      </c>
      <c r="E234" s="124">
        <v>281.7</v>
      </c>
      <c r="F234" s="124">
        <v>281.7</v>
      </c>
      <c r="G234" s="124">
        <v>281.7</v>
      </c>
      <c r="H234" s="124"/>
      <c r="I234" s="124">
        <v>100</v>
      </c>
    </row>
    <row r="235" spans="1:9" s="3" customFormat="1" ht="46.5" customHeight="1">
      <c r="A235" s="229">
        <v>853</v>
      </c>
      <c r="B235" s="230"/>
      <c r="C235" s="231"/>
      <c r="D235" s="213" t="s">
        <v>285</v>
      </c>
      <c r="E235" s="214">
        <f>E236</f>
        <v>170160.84999999998</v>
      </c>
      <c r="F235" s="214">
        <f>F236</f>
        <v>142598.83999999997</v>
      </c>
      <c r="G235" s="214">
        <f>G236</f>
        <v>142598.83999999997</v>
      </c>
      <c r="H235" s="135"/>
      <c r="I235" s="135">
        <v>83.8</v>
      </c>
    </row>
    <row r="236" spans="1:9" s="3" customFormat="1" ht="24.75" customHeight="1">
      <c r="A236" s="225"/>
      <c r="B236" s="225">
        <v>85395</v>
      </c>
      <c r="C236" s="227"/>
      <c r="D236" s="113" t="s">
        <v>113</v>
      </c>
      <c r="E236" s="124">
        <f>E237+E238+E239+E240+E241+E242+E243+E244+E245+E246+E247+E248+E249</f>
        <v>170160.84999999998</v>
      </c>
      <c r="F236" s="124">
        <f>F237+F238+F239+F240+F241+F242+F243+F244+F245+F246+F247+F248+F249</f>
        <v>142598.83999999997</v>
      </c>
      <c r="G236" s="124">
        <f>G237+G238+G239+G240+G241+G242+G243+G244+G245+G246+G247+G248+G249</f>
        <v>142598.83999999997</v>
      </c>
      <c r="H236" s="118"/>
      <c r="I236" s="118">
        <v>83.8</v>
      </c>
    </row>
    <row r="237" spans="1:9" s="3" customFormat="1" ht="24.75" customHeight="1">
      <c r="A237" s="225"/>
      <c r="B237" s="225"/>
      <c r="C237" s="227" t="s">
        <v>363</v>
      </c>
      <c r="D237" s="117" t="s">
        <v>189</v>
      </c>
      <c r="E237" s="124">
        <v>10270.45</v>
      </c>
      <c r="F237" s="124">
        <v>10270.25</v>
      </c>
      <c r="G237" s="124">
        <v>10270.25</v>
      </c>
      <c r="H237" s="118"/>
      <c r="I237" s="118">
        <v>100</v>
      </c>
    </row>
    <row r="238" spans="1:9" s="3" customFormat="1" ht="29.25" customHeight="1">
      <c r="A238" s="225"/>
      <c r="B238" s="225"/>
      <c r="C238" s="227" t="s">
        <v>364</v>
      </c>
      <c r="D238" s="117" t="s">
        <v>140</v>
      </c>
      <c r="E238" s="124">
        <v>11126.24</v>
      </c>
      <c r="F238" s="124">
        <v>11126.24</v>
      </c>
      <c r="G238" s="124">
        <v>11126.24</v>
      </c>
      <c r="H238" s="118"/>
      <c r="I238" s="118">
        <v>100</v>
      </c>
    </row>
    <row r="239" spans="1:9" s="3" customFormat="1" ht="31.5" customHeight="1">
      <c r="A239" s="225"/>
      <c r="B239" s="225"/>
      <c r="C239" s="227" t="s">
        <v>365</v>
      </c>
      <c r="D239" s="117" t="s">
        <v>140</v>
      </c>
      <c r="E239" s="124">
        <v>653.76</v>
      </c>
      <c r="F239" s="124">
        <v>653.76</v>
      </c>
      <c r="G239" s="124">
        <v>653.76</v>
      </c>
      <c r="H239" s="118"/>
      <c r="I239" s="118">
        <v>100</v>
      </c>
    </row>
    <row r="240" spans="1:9" s="3" customFormat="1" ht="33.75" customHeight="1">
      <c r="A240" s="225"/>
      <c r="B240" s="225"/>
      <c r="C240" s="227" t="s">
        <v>366</v>
      </c>
      <c r="D240" s="117" t="s">
        <v>197</v>
      </c>
      <c r="E240" s="124">
        <v>5131.32</v>
      </c>
      <c r="F240" s="124">
        <v>5131.32</v>
      </c>
      <c r="G240" s="124">
        <v>5131.32</v>
      </c>
      <c r="H240" s="118"/>
      <c r="I240" s="118">
        <v>100</v>
      </c>
    </row>
    <row r="241" spans="1:9" s="3" customFormat="1" ht="31.5" customHeight="1">
      <c r="A241" s="225"/>
      <c r="B241" s="225"/>
      <c r="C241" s="227" t="s">
        <v>367</v>
      </c>
      <c r="D241" s="117" t="s">
        <v>197</v>
      </c>
      <c r="E241" s="124">
        <v>301.51</v>
      </c>
      <c r="F241" s="124">
        <v>301.51</v>
      </c>
      <c r="G241" s="124">
        <v>301.51</v>
      </c>
      <c r="H241" s="118"/>
      <c r="I241" s="118">
        <v>100</v>
      </c>
    </row>
    <row r="242" spans="1:9" s="3" customFormat="1" ht="27" customHeight="1">
      <c r="A242" s="225"/>
      <c r="B242" s="225"/>
      <c r="C242" s="227" t="s">
        <v>368</v>
      </c>
      <c r="D242" s="117" t="s">
        <v>143</v>
      </c>
      <c r="E242" s="124">
        <v>715.18</v>
      </c>
      <c r="F242" s="124">
        <v>715.18</v>
      </c>
      <c r="G242" s="124">
        <v>715.18</v>
      </c>
      <c r="H242" s="118"/>
      <c r="I242" s="118">
        <v>100</v>
      </c>
    </row>
    <row r="243" spans="1:9" s="3" customFormat="1" ht="27.75" customHeight="1">
      <c r="A243" s="225"/>
      <c r="B243" s="225"/>
      <c r="C243" s="227" t="s">
        <v>369</v>
      </c>
      <c r="D243" s="117" t="s">
        <v>143</v>
      </c>
      <c r="E243" s="124">
        <v>42</v>
      </c>
      <c r="F243" s="124">
        <v>42</v>
      </c>
      <c r="G243" s="124">
        <v>42</v>
      </c>
      <c r="H243" s="118"/>
      <c r="I243" s="118">
        <v>100</v>
      </c>
    </row>
    <row r="244" spans="1:9" s="3" customFormat="1" ht="28.5" customHeight="1">
      <c r="A244" s="225"/>
      <c r="B244" s="225"/>
      <c r="C244" s="227" t="s">
        <v>372</v>
      </c>
      <c r="D244" s="117" t="s">
        <v>150</v>
      </c>
      <c r="E244" s="124">
        <v>33387.36</v>
      </c>
      <c r="F244" s="124">
        <v>33387.36</v>
      </c>
      <c r="G244" s="124">
        <v>33387.36</v>
      </c>
      <c r="H244" s="118"/>
      <c r="I244" s="118">
        <v>100</v>
      </c>
    </row>
    <row r="245" spans="1:9" s="3" customFormat="1" ht="26.25" customHeight="1">
      <c r="A245" s="225"/>
      <c r="B245" s="225"/>
      <c r="C245" s="227" t="s">
        <v>373</v>
      </c>
      <c r="D245" s="117" t="s">
        <v>150</v>
      </c>
      <c r="E245" s="124">
        <v>3402.64</v>
      </c>
      <c r="F245" s="124">
        <v>3402.64</v>
      </c>
      <c r="G245" s="124">
        <v>3402.64</v>
      </c>
      <c r="H245" s="118"/>
      <c r="I245" s="118">
        <v>100</v>
      </c>
    </row>
    <row r="246" spans="1:9" s="3" customFormat="1" ht="34.5" customHeight="1">
      <c r="A246" s="225"/>
      <c r="B246" s="225"/>
      <c r="C246" s="232" t="s">
        <v>370</v>
      </c>
      <c r="D246" s="117" t="s">
        <v>170</v>
      </c>
      <c r="E246" s="124">
        <v>21666.84</v>
      </c>
      <c r="F246" s="124">
        <v>21666.84</v>
      </c>
      <c r="G246" s="124">
        <v>21666.84</v>
      </c>
      <c r="H246" s="118"/>
      <c r="I246" s="118">
        <v>100</v>
      </c>
    </row>
    <row r="247" spans="1:9" s="3" customFormat="1" ht="36.75" customHeight="1">
      <c r="A247" s="225"/>
      <c r="B247" s="225"/>
      <c r="C247" s="227" t="s">
        <v>371</v>
      </c>
      <c r="D247" s="113" t="s">
        <v>170</v>
      </c>
      <c r="E247" s="124">
        <v>3823.56</v>
      </c>
      <c r="F247" s="124">
        <v>3823.56</v>
      </c>
      <c r="G247" s="124">
        <v>3823.56</v>
      </c>
      <c r="H247" s="118"/>
      <c r="I247" s="118">
        <v>100</v>
      </c>
    </row>
    <row r="248" spans="1:9" s="3" customFormat="1" ht="30" customHeight="1">
      <c r="A248" s="228"/>
      <c r="B248" s="228"/>
      <c r="C248" s="225">
        <v>4307</v>
      </c>
      <c r="D248" s="113" t="s">
        <v>135</v>
      </c>
      <c r="E248" s="135">
        <v>75211.68</v>
      </c>
      <c r="F248" s="135">
        <v>49187.85</v>
      </c>
      <c r="G248" s="135">
        <v>49187.85</v>
      </c>
      <c r="H248" s="118"/>
      <c r="I248" s="118">
        <v>65.4</v>
      </c>
    </row>
    <row r="249" spans="1:9" s="3" customFormat="1" ht="27.75" customHeight="1">
      <c r="A249" s="221"/>
      <c r="B249" s="221"/>
      <c r="C249" s="226">
        <v>4309</v>
      </c>
      <c r="D249" s="112" t="s">
        <v>135</v>
      </c>
      <c r="E249" s="118">
        <v>4428.31</v>
      </c>
      <c r="F249" s="118">
        <v>2890.33</v>
      </c>
      <c r="G249" s="118">
        <v>2890.33</v>
      </c>
      <c r="H249" s="118"/>
      <c r="I249" s="118">
        <v>65.27</v>
      </c>
    </row>
    <row r="250" spans="1:9" s="3" customFormat="1" ht="36" customHeight="1">
      <c r="A250" s="229">
        <v>854</v>
      </c>
      <c r="B250" s="229"/>
      <c r="C250" s="229"/>
      <c r="D250" s="122" t="s">
        <v>362</v>
      </c>
      <c r="E250" s="123">
        <f>E251</f>
        <v>158485</v>
      </c>
      <c r="F250" s="123">
        <f>F251</f>
        <v>155820.08</v>
      </c>
      <c r="G250" s="123">
        <f>G251</f>
        <v>155820.08</v>
      </c>
      <c r="H250" s="123"/>
      <c r="I250" s="118">
        <v>98.32</v>
      </c>
    </row>
    <row r="251" spans="1:9" s="3" customFormat="1" ht="24.75" customHeight="1">
      <c r="A251" s="229"/>
      <c r="B251" s="225">
        <v>85415</v>
      </c>
      <c r="C251" s="229"/>
      <c r="D251" s="113" t="s">
        <v>291</v>
      </c>
      <c r="E251" s="124">
        <f>E252+E253+E254</f>
        <v>158485</v>
      </c>
      <c r="F251" s="124">
        <f>F252+F253+F254</f>
        <v>155820.08</v>
      </c>
      <c r="G251" s="124">
        <f>G252+G253+G254</f>
        <v>155820.08</v>
      </c>
      <c r="H251" s="124"/>
      <c r="I251" s="118">
        <v>98.32</v>
      </c>
    </row>
    <row r="252" spans="1:9" s="3" customFormat="1" ht="26.25" customHeight="1">
      <c r="A252" s="233"/>
      <c r="B252" s="233"/>
      <c r="C252" s="232" t="s">
        <v>295</v>
      </c>
      <c r="D252" s="125" t="s">
        <v>296</v>
      </c>
      <c r="E252" s="136">
        <v>143560</v>
      </c>
      <c r="F252" s="136">
        <v>141994.08</v>
      </c>
      <c r="G252" s="136">
        <v>141994.08</v>
      </c>
      <c r="H252" s="136"/>
      <c r="I252" s="118">
        <v>98.91</v>
      </c>
    </row>
    <row r="253" spans="1:9" s="3" customFormat="1" ht="26.25" customHeight="1">
      <c r="A253" s="233"/>
      <c r="B253" s="233"/>
      <c r="C253" s="232" t="s">
        <v>409</v>
      </c>
      <c r="D253" s="125" t="s">
        <v>410</v>
      </c>
      <c r="E253" s="136">
        <v>14925</v>
      </c>
      <c r="F253" s="136">
        <v>13825</v>
      </c>
      <c r="G253" s="136">
        <v>13825</v>
      </c>
      <c r="H253" s="136"/>
      <c r="I253" s="135">
        <v>92.63</v>
      </c>
    </row>
    <row r="254" spans="1:9" s="3" customFormat="1" ht="23.25" customHeight="1">
      <c r="A254" s="229"/>
      <c r="B254" s="229"/>
      <c r="C254" s="225">
        <v>4580</v>
      </c>
      <c r="D254" s="113" t="s">
        <v>343</v>
      </c>
      <c r="E254" s="124">
        <v>0</v>
      </c>
      <c r="F254" s="124">
        <v>1</v>
      </c>
      <c r="G254" s="124">
        <v>1</v>
      </c>
      <c r="H254" s="124"/>
      <c r="I254" s="124"/>
    </row>
    <row r="255" spans="1:9" s="3" customFormat="1" ht="51" customHeight="1">
      <c r="A255" s="234" t="s">
        <v>201</v>
      </c>
      <c r="B255" s="234"/>
      <c r="C255" s="235"/>
      <c r="D255" s="126" t="s">
        <v>114</v>
      </c>
      <c r="E255" s="127">
        <f>E256+E258+E260+E264</f>
        <v>3758722.87</v>
      </c>
      <c r="F255" s="127">
        <f>F256+F258+F260+F264</f>
        <v>1302181.6500000001</v>
      </c>
      <c r="G255" s="127">
        <f>G256+G258+G260+G264</f>
        <v>361967.85</v>
      </c>
      <c r="H255" s="127">
        <f>H258+H260+H264</f>
        <v>940213.8</v>
      </c>
      <c r="I255" s="127">
        <v>34.64</v>
      </c>
    </row>
    <row r="256" spans="1:9" s="3" customFormat="1" ht="28.5" customHeight="1">
      <c r="A256" s="221"/>
      <c r="B256" s="221" t="s">
        <v>202</v>
      </c>
      <c r="C256" s="222"/>
      <c r="D256" s="117" t="s">
        <v>203</v>
      </c>
      <c r="E256" s="118">
        <f>E257</f>
        <v>10000</v>
      </c>
      <c r="F256" s="118">
        <f>F257</f>
        <v>9095.02</v>
      </c>
      <c r="G256" s="118">
        <f>G257</f>
        <v>9095.02</v>
      </c>
      <c r="H256" s="118"/>
      <c r="I256" s="118">
        <v>90.95</v>
      </c>
    </row>
    <row r="257" spans="1:9" s="3" customFormat="1" ht="22.5" customHeight="1">
      <c r="A257" s="221"/>
      <c r="B257" s="221"/>
      <c r="C257" s="222">
        <v>4300</v>
      </c>
      <c r="D257" s="117" t="s">
        <v>135</v>
      </c>
      <c r="E257" s="118">
        <v>10000</v>
      </c>
      <c r="F257" s="118">
        <v>9095.02</v>
      </c>
      <c r="G257" s="118">
        <v>9095.02</v>
      </c>
      <c r="H257" s="118"/>
      <c r="I257" s="118">
        <v>90.95</v>
      </c>
    </row>
    <row r="258" spans="1:9" s="3" customFormat="1" ht="38.25" customHeight="1">
      <c r="A258" s="221"/>
      <c r="B258" s="221" t="s">
        <v>236</v>
      </c>
      <c r="C258" s="222"/>
      <c r="D258" s="113" t="s">
        <v>237</v>
      </c>
      <c r="E258" s="118">
        <f>E259</f>
        <v>15000</v>
      </c>
      <c r="F258" s="118">
        <f>F259</f>
        <v>0</v>
      </c>
      <c r="G258" s="118">
        <f>G259</f>
        <v>0</v>
      </c>
      <c r="H258" s="118">
        <f>H259</f>
        <v>0</v>
      </c>
      <c r="I258" s="118">
        <v>0</v>
      </c>
    </row>
    <row r="259" spans="1:9" s="3" customFormat="1" ht="34.5" customHeight="1">
      <c r="A259" s="221"/>
      <c r="B259" s="221"/>
      <c r="C259" s="222">
        <v>6059</v>
      </c>
      <c r="D259" s="113" t="s">
        <v>132</v>
      </c>
      <c r="E259" s="118">
        <v>15000</v>
      </c>
      <c r="F259" s="118">
        <v>0</v>
      </c>
      <c r="G259" s="118">
        <v>0</v>
      </c>
      <c r="H259" s="118">
        <v>0</v>
      </c>
      <c r="I259" s="118">
        <v>0</v>
      </c>
    </row>
    <row r="260" spans="1:9" s="3" customFormat="1" ht="27.75" customHeight="1">
      <c r="A260" s="221"/>
      <c r="B260" s="221" t="s">
        <v>204</v>
      </c>
      <c r="C260" s="222"/>
      <c r="D260" s="117" t="s">
        <v>205</v>
      </c>
      <c r="E260" s="118">
        <f>E261+E262+E263</f>
        <v>209200</v>
      </c>
      <c r="F260" s="118">
        <f>F261+F262+F263</f>
        <v>189197.49</v>
      </c>
      <c r="G260" s="118">
        <f>G261+G262+G263</f>
        <v>125487.94</v>
      </c>
      <c r="H260" s="118">
        <f>H263</f>
        <v>63709.55</v>
      </c>
      <c r="I260" s="118">
        <v>90.44</v>
      </c>
    </row>
    <row r="261" spans="1:9" s="3" customFormat="1" ht="27" customHeight="1">
      <c r="A261" s="221"/>
      <c r="B261" s="221"/>
      <c r="C261" s="222">
        <v>4260</v>
      </c>
      <c r="D261" s="117" t="s">
        <v>151</v>
      </c>
      <c r="E261" s="118">
        <v>80000</v>
      </c>
      <c r="F261" s="118">
        <v>73843.09</v>
      </c>
      <c r="G261" s="118">
        <v>73843.09</v>
      </c>
      <c r="H261" s="118"/>
      <c r="I261" s="118">
        <v>92.3</v>
      </c>
    </row>
    <row r="262" spans="1:9" s="3" customFormat="1" ht="29.25" customHeight="1">
      <c r="A262" s="221"/>
      <c r="B262" s="221"/>
      <c r="C262" s="222">
        <v>4300</v>
      </c>
      <c r="D262" s="113" t="s">
        <v>135</v>
      </c>
      <c r="E262" s="118">
        <v>51700</v>
      </c>
      <c r="F262" s="118">
        <v>51644.85</v>
      </c>
      <c r="G262" s="118">
        <v>51644.85</v>
      </c>
      <c r="H262" s="118"/>
      <c r="I262" s="118">
        <v>99.89</v>
      </c>
    </row>
    <row r="263" spans="1:9" s="3" customFormat="1" ht="30.75" customHeight="1">
      <c r="A263" s="221"/>
      <c r="B263" s="221"/>
      <c r="C263" s="222">
        <v>6050</v>
      </c>
      <c r="D263" s="112" t="s">
        <v>132</v>
      </c>
      <c r="E263" s="118">
        <v>77500</v>
      </c>
      <c r="F263" s="118">
        <v>63709.55</v>
      </c>
      <c r="G263" s="118"/>
      <c r="H263" s="118">
        <v>63709.55</v>
      </c>
      <c r="I263" s="118">
        <v>82.21</v>
      </c>
    </row>
    <row r="264" spans="1:9" s="3" customFormat="1" ht="24.75" customHeight="1">
      <c r="A264" s="221"/>
      <c r="B264" s="221" t="s">
        <v>244</v>
      </c>
      <c r="C264" s="222"/>
      <c r="D264" s="113" t="s">
        <v>126</v>
      </c>
      <c r="E264" s="118">
        <f>E265+E266+E267+E268+E269+E270</f>
        <v>3524522.87</v>
      </c>
      <c r="F264" s="118">
        <f>F265+F266+F267+F268+F269+F270</f>
        <v>1103889.1400000001</v>
      </c>
      <c r="G264" s="118">
        <f>G265+G266+G267+G268+G269+G270</f>
        <v>227384.89</v>
      </c>
      <c r="H264" s="118">
        <f>H268+H269+H270</f>
        <v>876504.25</v>
      </c>
      <c r="I264" s="118">
        <v>31.32</v>
      </c>
    </row>
    <row r="265" spans="1:9" s="3" customFormat="1" ht="24.75" customHeight="1">
      <c r="A265" s="221"/>
      <c r="B265" s="221"/>
      <c r="C265" s="222">
        <v>4260</v>
      </c>
      <c r="D265" s="117" t="s">
        <v>151</v>
      </c>
      <c r="E265" s="118">
        <v>1000</v>
      </c>
      <c r="F265" s="118">
        <v>0</v>
      </c>
      <c r="G265" s="118">
        <v>0</v>
      </c>
      <c r="H265" s="118"/>
      <c r="I265" s="118">
        <v>0</v>
      </c>
    </row>
    <row r="266" spans="1:9" s="3" customFormat="1" ht="24.75" customHeight="1">
      <c r="A266" s="221"/>
      <c r="B266" s="221"/>
      <c r="C266" s="222">
        <v>4270</v>
      </c>
      <c r="D266" s="117" t="s">
        <v>130</v>
      </c>
      <c r="E266" s="118">
        <v>52610.87</v>
      </c>
      <c r="F266" s="118">
        <v>44074.91</v>
      </c>
      <c r="G266" s="118">
        <v>44074.91</v>
      </c>
      <c r="H266" s="118"/>
      <c r="I266" s="118">
        <v>83.78</v>
      </c>
    </row>
    <row r="267" spans="1:9" s="3" customFormat="1" ht="28.5" customHeight="1">
      <c r="A267" s="221"/>
      <c r="B267" s="221"/>
      <c r="C267" s="222">
        <v>4300</v>
      </c>
      <c r="D267" s="113" t="s">
        <v>135</v>
      </c>
      <c r="E267" s="118">
        <v>184050</v>
      </c>
      <c r="F267" s="118">
        <v>183309.98</v>
      </c>
      <c r="G267" s="118">
        <v>183309.98</v>
      </c>
      <c r="H267" s="118"/>
      <c r="I267" s="118">
        <v>99.6</v>
      </c>
    </row>
    <row r="268" spans="1:9" s="3" customFormat="1" ht="33.75" customHeight="1">
      <c r="A268" s="221"/>
      <c r="B268" s="221"/>
      <c r="C268" s="222">
        <v>6050</v>
      </c>
      <c r="D268" s="113" t="s">
        <v>238</v>
      </c>
      <c r="E268" s="118">
        <v>549457</v>
      </c>
      <c r="F268" s="118">
        <v>377969.42</v>
      </c>
      <c r="G268" s="118"/>
      <c r="H268" s="118">
        <v>377969.42</v>
      </c>
      <c r="I268" s="118">
        <v>68.79</v>
      </c>
    </row>
    <row r="269" spans="1:9" s="3" customFormat="1" ht="33.75" customHeight="1">
      <c r="A269" s="221"/>
      <c r="B269" s="221"/>
      <c r="C269" s="222">
        <v>6057</v>
      </c>
      <c r="D269" s="113" t="s">
        <v>238</v>
      </c>
      <c r="E269" s="118">
        <v>1437405</v>
      </c>
      <c r="F269" s="118">
        <v>303984.65</v>
      </c>
      <c r="G269" s="118"/>
      <c r="H269" s="118">
        <v>303984.65</v>
      </c>
      <c r="I269" s="118">
        <v>21.15</v>
      </c>
    </row>
    <row r="270" spans="1:9" s="3" customFormat="1" ht="33.75" customHeight="1">
      <c r="A270" s="221"/>
      <c r="B270" s="221"/>
      <c r="C270" s="222">
        <v>6059</v>
      </c>
      <c r="D270" s="113" t="s">
        <v>238</v>
      </c>
      <c r="E270" s="118">
        <v>1300000</v>
      </c>
      <c r="F270" s="118">
        <v>194550.18</v>
      </c>
      <c r="G270" s="118"/>
      <c r="H270" s="118">
        <v>194550.18</v>
      </c>
      <c r="I270" s="118">
        <v>14.97</v>
      </c>
    </row>
    <row r="271" spans="1:9" s="3" customFormat="1" ht="51" customHeight="1">
      <c r="A271" s="223" t="s">
        <v>206</v>
      </c>
      <c r="B271" s="223"/>
      <c r="C271" s="224"/>
      <c r="D271" s="128" t="s">
        <v>115</v>
      </c>
      <c r="E271" s="120">
        <f>E272+E300</f>
        <v>1196740.0899999999</v>
      </c>
      <c r="F271" s="120">
        <f>F272+F300</f>
        <v>742326.96</v>
      </c>
      <c r="G271" s="120">
        <f>G272+G300</f>
        <v>469308.28</v>
      </c>
      <c r="H271" s="120">
        <f>H272</f>
        <v>273018.68</v>
      </c>
      <c r="I271" s="120">
        <v>62.03</v>
      </c>
    </row>
    <row r="272" spans="1:9" s="3" customFormat="1" ht="31.5" customHeight="1">
      <c r="A272" s="221"/>
      <c r="B272" s="221" t="s">
        <v>207</v>
      </c>
      <c r="C272" s="222"/>
      <c r="D272" s="129" t="s">
        <v>116</v>
      </c>
      <c r="E272" s="118">
        <f>E273+E274+E275+E276+E277+E278+E279+E280+E281+E282+E283+E284+E285+E286+E287+E288+E289+E290+E291+E292+E293+E294+E295+E296+E297+E298+E299</f>
        <v>1084827.0899999999</v>
      </c>
      <c r="F272" s="118">
        <f>F273+F274+F275+F276+F277+F278+F279+F280+F281+F282+F283+F284+F286+F285+F287+F288+F289+F290+F291+F292+F293+F294+F295+F296+F297+F298+F299</f>
        <v>648034.39</v>
      </c>
      <c r="G272" s="118">
        <f>G273+G274+G275+G276+G277+G278+G279+G280+G281+G282+G283+G284+G286+G285+G287+G288+G289+G290+G291+G292+G293+G294+G295+G296+G297+G298+G299</f>
        <v>375015.71</v>
      </c>
      <c r="H272" s="118">
        <f>H296+H297+H298+H299</f>
        <v>273018.68</v>
      </c>
      <c r="I272" s="118">
        <v>59.74</v>
      </c>
    </row>
    <row r="273" spans="1:9" s="3" customFormat="1" ht="32.25" customHeight="1">
      <c r="A273" s="221"/>
      <c r="B273" s="221"/>
      <c r="C273" s="222">
        <v>3020</v>
      </c>
      <c r="D273" s="130" t="s">
        <v>149</v>
      </c>
      <c r="E273" s="118">
        <v>2000</v>
      </c>
      <c r="F273" s="118">
        <v>375.7</v>
      </c>
      <c r="G273" s="118">
        <v>375.7</v>
      </c>
      <c r="H273" s="118"/>
      <c r="I273" s="118">
        <v>18.79</v>
      </c>
    </row>
    <row r="274" spans="1:9" s="3" customFormat="1" ht="30.75" customHeight="1">
      <c r="A274" s="221"/>
      <c r="B274" s="221"/>
      <c r="C274" s="222">
        <v>4010</v>
      </c>
      <c r="D274" s="117" t="s">
        <v>140</v>
      </c>
      <c r="E274" s="118">
        <v>94140</v>
      </c>
      <c r="F274" s="118">
        <v>92806.83</v>
      </c>
      <c r="G274" s="118">
        <v>92806.83</v>
      </c>
      <c r="H274" s="118"/>
      <c r="I274" s="118">
        <v>98.58</v>
      </c>
    </row>
    <row r="275" spans="1:9" s="3" customFormat="1" ht="27" customHeight="1">
      <c r="A275" s="221"/>
      <c r="B275" s="221"/>
      <c r="C275" s="222">
        <v>4040</v>
      </c>
      <c r="D275" s="117" t="s">
        <v>141</v>
      </c>
      <c r="E275" s="118">
        <v>6686</v>
      </c>
      <c r="F275" s="118">
        <v>6686.22</v>
      </c>
      <c r="G275" s="118">
        <v>6686.22</v>
      </c>
      <c r="H275" s="118"/>
      <c r="I275" s="118">
        <v>100</v>
      </c>
    </row>
    <row r="276" spans="1:9" s="3" customFormat="1" ht="32.25" customHeight="1">
      <c r="A276" s="221"/>
      <c r="B276" s="221"/>
      <c r="C276" s="222">
        <v>4110</v>
      </c>
      <c r="D276" s="117" t="s">
        <v>197</v>
      </c>
      <c r="E276" s="118">
        <v>18800</v>
      </c>
      <c r="F276" s="118">
        <v>17867.39</v>
      </c>
      <c r="G276" s="118">
        <v>17867.39</v>
      </c>
      <c r="H276" s="118"/>
      <c r="I276" s="118">
        <v>95.04</v>
      </c>
    </row>
    <row r="277" spans="1:9" s="3" customFormat="1" ht="29.25" customHeight="1">
      <c r="A277" s="221"/>
      <c r="B277" s="221"/>
      <c r="C277" s="222">
        <v>4120</v>
      </c>
      <c r="D277" s="117" t="s">
        <v>143</v>
      </c>
      <c r="E277" s="118">
        <v>3460</v>
      </c>
      <c r="F277" s="118">
        <v>2197.55</v>
      </c>
      <c r="G277" s="118">
        <v>2197.55</v>
      </c>
      <c r="H277" s="118"/>
      <c r="I277" s="118">
        <v>63.51</v>
      </c>
    </row>
    <row r="278" spans="1:9" s="3" customFormat="1" ht="29.25" customHeight="1">
      <c r="A278" s="221"/>
      <c r="B278" s="221"/>
      <c r="C278" s="222">
        <v>4170</v>
      </c>
      <c r="D278" s="117" t="s">
        <v>150</v>
      </c>
      <c r="E278" s="118">
        <v>33024</v>
      </c>
      <c r="F278" s="118">
        <v>31870.33</v>
      </c>
      <c r="G278" s="118">
        <v>31870.33</v>
      </c>
      <c r="H278" s="118"/>
      <c r="I278" s="118">
        <v>96.51</v>
      </c>
    </row>
    <row r="279" spans="1:9" s="3" customFormat="1" ht="29.25" customHeight="1">
      <c r="A279" s="221"/>
      <c r="B279" s="221"/>
      <c r="C279" s="222">
        <v>4177</v>
      </c>
      <c r="D279" s="117" t="s">
        <v>150</v>
      </c>
      <c r="E279" s="118">
        <v>7154.4</v>
      </c>
      <c r="F279" s="118">
        <v>7154.4</v>
      </c>
      <c r="G279" s="118">
        <v>7154.4</v>
      </c>
      <c r="H279" s="118"/>
      <c r="I279" s="118">
        <v>100</v>
      </c>
    </row>
    <row r="280" spans="1:9" s="3" customFormat="1" ht="26.25" customHeight="1">
      <c r="A280" s="221"/>
      <c r="B280" s="221"/>
      <c r="C280" s="222">
        <v>4179</v>
      </c>
      <c r="D280" s="117" t="s">
        <v>150</v>
      </c>
      <c r="E280" s="118">
        <v>2956.6</v>
      </c>
      <c r="F280" s="118">
        <v>2956.6</v>
      </c>
      <c r="G280" s="118">
        <v>2956.6</v>
      </c>
      <c r="H280" s="118"/>
      <c r="I280" s="118">
        <v>100</v>
      </c>
    </row>
    <row r="281" spans="1:9" s="3" customFormat="1" ht="30.75" customHeight="1">
      <c r="A281" s="221"/>
      <c r="B281" s="221"/>
      <c r="C281" s="222">
        <v>4210</v>
      </c>
      <c r="D281" s="117" t="s">
        <v>144</v>
      </c>
      <c r="E281" s="118">
        <v>102544.34</v>
      </c>
      <c r="F281" s="118">
        <v>93339.04</v>
      </c>
      <c r="G281" s="118">
        <v>93339.04</v>
      </c>
      <c r="H281" s="118"/>
      <c r="I281" s="118">
        <v>91.02</v>
      </c>
    </row>
    <row r="282" spans="1:9" s="3" customFormat="1" ht="33.75" customHeight="1">
      <c r="A282" s="221"/>
      <c r="B282" s="221"/>
      <c r="C282" s="222">
        <v>4217</v>
      </c>
      <c r="D282" s="117" t="s">
        <v>144</v>
      </c>
      <c r="E282" s="118">
        <v>9723.1</v>
      </c>
      <c r="F282" s="118">
        <v>8969.66</v>
      </c>
      <c r="G282" s="118">
        <v>8969.66</v>
      </c>
      <c r="H282" s="118"/>
      <c r="I282" s="118">
        <v>92.25</v>
      </c>
    </row>
    <row r="283" spans="1:9" s="3" customFormat="1" ht="31.5" customHeight="1">
      <c r="A283" s="221"/>
      <c r="B283" s="221"/>
      <c r="C283" s="222">
        <v>4219</v>
      </c>
      <c r="D283" s="117" t="s">
        <v>144</v>
      </c>
      <c r="E283" s="118">
        <v>3158.47</v>
      </c>
      <c r="F283" s="118">
        <v>2970.1</v>
      </c>
      <c r="G283" s="118">
        <v>2970.1</v>
      </c>
      <c r="H283" s="118"/>
      <c r="I283" s="118">
        <v>94.04</v>
      </c>
    </row>
    <row r="284" spans="1:9" s="3" customFormat="1" ht="30" customHeight="1">
      <c r="A284" s="221"/>
      <c r="B284" s="221"/>
      <c r="C284" s="222">
        <v>4260</v>
      </c>
      <c r="D284" s="117" t="s">
        <v>151</v>
      </c>
      <c r="E284" s="118">
        <v>22000</v>
      </c>
      <c r="F284" s="118">
        <v>22026.43</v>
      </c>
      <c r="G284" s="118">
        <v>22026.43</v>
      </c>
      <c r="H284" s="118"/>
      <c r="I284" s="118">
        <v>100.12</v>
      </c>
    </row>
    <row r="285" spans="1:9" s="3" customFormat="1" ht="26.25" customHeight="1">
      <c r="A285" s="221"/>
      <c r="B285" s="221"/>
      <c r="C285" s="222">
        <v>4270</v>
      </c>
      <c r="D285" s="117" t="s">
        <v>130</v>
      </c>
      <c r="E285" s="118">
        <v>6600</v>
      </c>
      <c r="F285" s="118">
        <v>1354.25</v>
      </c>
      <c r="G285" s="118">
        <v>1354.25</v>
      </c>
      <c r="H285" s="118"/>
      <c r="I285" s="118">
        <v>20.52</v>
      </c>
    </row>
    <row r="286" spans="1:9" s="3" customFormat="1" ht="27" customHeight="1">
      <c r="A286" s="221"/>
      <c r="B286" s="221"/>
      <c r="C286" s="222">
        <v>4300</v>
      </c>
      <c r="D286" s="125" t="s">
        <v>135</v>
      </c>
      <c r="E286" s="118">
        <v>33500</v>
      </c>
      <c r="F286" s="118">
        <v>26085.68</v>
      </c>
      <c r="G286" s="118">
        <v>26085.68</v>
      </c>
      <c r="H286" s="118"/>
      <c r="I286" s="118">
        <v>77.87</v>
      </c>
    </row>
    <row r="287" spans="1:9" s="3" customFormat="1" ht="27" customHeight="1">
      <c r="A287" s="221"/>
      <c r="B287" s="221"/>
      <c r="C287" s="222">
        <v>4307</v>
      </c>
      <c r="D287" s="125" t="s">
        <v>135</v>
      </c>
      <c r="E287" s="118">
        <v>29402.76</v>
      </c>
      <c r="F287" s="118">
        <v>29319.38</v>
      </c>
      <c r="G287" s="118">
        <v>29319.38</v>
      </c>
      <c r="H287" s="118"/>
      <c r="I287" s="118">
        <v>99.72</v>
      </c>
    </row>
    <row r="288" spans="1:9" s="3" customFormat="1" ht="27" customHeight="1">
      <c r="A288" s="221"/>
      <c r="B288" s="221"/>
      <c r="C288" s="225">
        <v>4309</v>
      </c>
      <c r="D288" s="113" t="s">
        <v>135</v>
      </c>
      <c r="E288" s="118">
        <v>8007.31</v>
      </c>
      <c r="F288" s="118">
        <v>7986.46</v>
      </c>
      <c r="G288" s="118">
        <v>7986.46</v>
      </c>
      <c r="H288" s="118"/>
      <c r="I288" s="118">
        <v>99.74</v>
      </c>
    </row>
    <row r="289" spans="1:9" s="3" customFormat="1" ht="27" customHeight="1">
      <c r="A289" s="221"/>
      <c r="B289" s="221"/>
      <c r="C289" s="225">
        <v>4350</v>
      </c>
      <c r="D289" s="113" t="s">
        <v>281</v>
      </c>
      <c r="E289" s="118">
        <v>2000</v>
      </c>
      <c r="F289" s="118">
        <v>671.88</v>
      </c>
      <c r="G289" s="118">
        <v>671.88</v>
      </c>
      <c r="H289" s="118"/>
      <c r="I289" s="118">
        <v>33.59</v>
      </c>
    </row>
    <row r="290" spans="1:9" s="3" customFormat="1" ht="66.75" customHeight="1">
      <c r="A290" s="221"/>
      <c r="B290" s="221"/>
      <c r="C290" s="226">
        <v>4360</v>
      </c>
      <c r="D290" s="111" t="s">
        <v>243</v>
      </c>
      <c r="E290" s="118">
        <v>647.61</v>
      </c>
      <c r="F290" s="118">
        <v>469.95</v>
      </c>
      <c r="G290" s="118">
        <v>469.95</v>
      </c>
      <c r="H290" s="118"/>
      <c r="I290" s="118">
        <v>72.57</v>
      </c>
    </row>
    <row r="291" spans="1:9" s="3" customFormat="1" ht="60" customHeight="1">
      <c r="A291" s="221"/>
      <c r="B291" s="221"/>
      <c r="C291" s="222">
        <v>4370</v>
      </c>
      <c r="D291" s="111" t="s">
        <v>242</v>
      </c>
      <c r="E291" s="118">
        <v>3900</v>
      </c>
      <c r="F291" s="118">
        <v>2475.59</v>
      </c>
      <c r="G291" s="118">
        <v>2475.59</v>
      </c>
      <c r="H291" s="118"/>
      <c r="I291" s="118">
        <v>63.48</v>
      </c>
    </row>
    <row r="292" spans="1:9" s="3" customFormat="1" ht="30.75" customHeight="1">
      <c r="A292" s="221"/>
      <c r="B292" s="221"/>
      <c r="C292" s="222">
        <v>4410</v>
      </c>
      <c r="D292" s="117" t="s">
        <v>145</v>
      </c>
      <c r="E292" s="118">
        <v>7000</v>
      </c>
      <c r="F292" s="118">
        <v>6177.27</v>
      </c>
      <c r="G292" s="118">
        <v>6177.27</v>
      </c>
      <c r="H292" s="118"/>
      <c r="I292" s="118">
        <v>88.25</v>
      </c>
    </row>
    <row r="293" spans="1:9" s="3" customFormat="1" ht="27" customHeight="1">
      <c r="A293" s="221"/>
      <c r="B293" s="221"/>
      <c r="C293" s="222">
        <v>4430</v>
      </c>
      <c r="D293" s="117" t="s">
        <v>125</v>
      </c>
      <c r="E293" s="118">
        <v>5750</v>
      </c>
      <c r="F293" s="118">
        <v>5816</v>
      </c>
      <c r="G293" s="118">
        <v>5816</v>
      </c>
      <c r="H293" s="118"/>
      <c r="I293" s="118">
        <v>101.15</v>
      </c>
    </row>
    <row r="294" spans="1:9" s="3" customFormat="1" ht="35.25" customHeight="1">
      <c r="A294" s="221"/>
      <c r="B294" s="221"/>
      <c r="C294" s="222">
        <v>4440</v>
      </c>
      <c r="D294" s="117" t="s">
        <v>146</v>
      </c>
      <c r="E294" s="118">
        <v>2188</v>
      </c>
      <c r="F294" s="118">
        <v>2188</v>
      </c>
      <c r="G294" s="118">
        <v>2188</v>
      </c>
      <c r="H294" s="118"/>
      <c r="I294" s="118">
        <v>100</v>
      </c>
    </row>
    <row r="295" spans="1:9" s="3" customFormat="1" ht="27.75" customHeight="1">
      <c r="A295" s="221"/>
      <c r="B295" s="221"/>
      <c r="C295" s="218">
        <v>4480</v>
      </c>
      <c r="D295" s="113" t="s">
        <v>78</v>
      </c>
      <c r="E295" s="118">
        <v>3780</v>
      </c>
      <c r="F295" s="118">
        <v>3251</v>
      </c>
      <c r="G295" s="118">
        <v>3251</v>
      </c>
      <c r="H295" s="118"/>
      <c r="I295" s="118">
        <v>86.01</v>
      </c>
    </row>
    <row r="296" spans="1:9" s="3" customFormat="1" ht="30" customHeight="1">
      <c r="A296" s="221"/>
      <c r="B296" s="221"/>
      <c r="C296" s="222">
        <v>6050</v>
      </c>
      <c r="D296" s="117" t="s">
        <v>238</v>
      </c>
      <c r="E296" s="118">
        <v>89674</v>
      </c>
      <c r="F296" s="118">
        <v>78824.92</v>
      </c>
      <c r="G296" s="118"/>
      <c r="H296" s="118">
        <v>78824.92</v>
      </c>
      <c r="I296" s="118">
        <v>87.9</v>
      </c>
    </row>
    <row r="297" spans="1:9" s="3" customFormat="1" ht="31.5" customHeight="1">
      <c r="A297" s="221"/>
      <c r="B297" s="221"/>
      <c r="C297" s="222">
        <v>6057</v>
      </c>
      <c r="D297" s="117" t="s">
        <v>238</v>
      </c>
      <c r="E297" s="118">
        <v>310883.32</v>
      </c>
      <c r="F297" s="118">
        <v>101984.89</v>
      </c>
      <c r="G297" s="118"/>
      <c r="H297" s="118">
        <v>101984.89</v>
      </c>
      <c r="I297" s="118">
        <v>32.8</v>
      </c>
    </row>
    <row r="298" spans="1:9" s="3" customFormat="1" ht="31.5" customHeight="1">
      <c r="A298" s="221"/>
      <c r="B298" s="221"/>
      <c r="C298" s="222">
        <v>6059</v>
      </c>
      <c r="D298" s="117" t="s">
        <v>238</v>
      </c>
      <c r="E298" s="118">
        <v>241248.48</v>
      </c>
      <c r="F298" s="118">
        <v>72651.87</v>
      </c>
      <c r="G298" s="118"/>
      <c r="H298" s="118">
        <v>72651.87</v>
      </c>
      <c r="I298" s="118">
        <v>30.11</v>
      </c>
    </row>
    <row r="299" spans="1:9" s="3" customFormat="1" ht="31.5" customHeight="1">
      <c r="A299" s="221"/>
      <c r="B299" s="221"/>
      <c r="C299" s="222">
        <v>6060</v>
      </c>
      <c r="D299" s="117" t="s">
        <v>374</v>
      </c>
      <c r="E299" s="118">
        <v>34598.7</v>
      </c>
      <c r="F299" s="118">
        <v>19557</v>
      </c>
      <c r="G299" s="118"/>
      <c r="H299" s="118">
        <v>19557</v>
      </c>
      <c r="I299" s="118">
        <v>56.53</v>
      </c>
    </row>
    <row r="300" spans="1:9" s="3" customFormat="1" ht="24" customHeight="1">
      <c r="A300" s="221"/>
      <c r="B300" s="221" t="s">
        <v>208</v>
      </c>
      <c r="C300" s="222"/>
      <c r="D300" s="117" t="s">
        <v>209</v>
      </c>
      <c r="E300" s="118">
        <f>E301+E302+E303+E304+E305+E306+E307+E308+E309+E310+E311+E312+E313</f>
        <v>111913</v>
      </c>
      <c r="F300" s="118">
        <f>F301+F302+F303+F304+F305+F306+F307+F308+F309+F310+F310+F311+F312+F313</f>
        <v>94292.57</v>
      </c>
      <c r="G300" s="118">
        <f>G301+G302+G303+G304+G305+G306+G307+G308+G309+G310+G310+G311+G312+G313</f>
        <v>94292.57</v>
      </c>
      <c r="H300" s="118"/>
      <c r="I300" s="118">
        <v>84.26</v>
      </c>
    </row>
    <row r="301" spans="1:9" s="3" customFormat="1" ht="39.75" customHeight="1">
      <c r="A301" s="221"/>
      <c r="B301" s="221"/>
      <c r="C301" s="222">
        <v>3020</v>
      </c>
      <c r="D301" s="117" t="s">
        <v>149</v>
      </c>
      <c r="E301" s="118">
        <v>1000</v>
      </c>
      <c r="F301" s="118">
        <v>203</v>
      </c>
      <c r="G301" s="118">
        <v>203</v>
      </c>
      <c r="H301" s="118"/>
      <c r="I301" s="118">
        <v>20.3</v>
      </c>
    </row>
    <row r="302" spans="1:9" s="3" customFormat="1" ht="30.75" customHeight="1">
      <c r="A302" s="221"/>
      <c r="B302" s="221"/>
      <c r="C302" s="222">
        <v>4010</v>
      </c>
      <c r="D302" s="117" t="s">
        <v>140</v>
      </c>
      <c r="E302" s="118">
        <v>65350</v>
      </c>
      <c r="F302" s="118">
        <v>59338.93</v>
      </c>
      <c r="G302" s="118">
        <v>59338.93</v>
      </c>
      <c r="H302" s="118"/>
      <c r="I302" s="118">
        <v>90.8</v>
      </c>
    </row>
    <row r="303" spans="1:9" s="3" customFormat="1" ht="29.25" customHeight="1">
      <c r="A303" s="221"/>
      <c r="B303" s="221"/>
      <c r="C303" s="222">
        <v>4040</v>
      </c>
      <c r="D303" s="117" t="s">
        <v>141</v>
      </c>
      <c r="E303" s="118">
        <v>3390</v>
      </c>
      <c r="F303" s="118">
        <v>3792.62</v>
      </c>
      <c r="G303" s="118">
        <v>3792.62</v>
      </c>
      <c r="H303" s="118"/>
      <c r="I303" s="118">
        <v>111.88</v>
      </c>
    </row>
    <row r="304" spans="1:9" s="3" customFormat="1" ht="34.5" customHeight="1">
      <c r="A304" s="221"/>
      <c r="B304" s="221"/>
      <c r="C304" s="222">
        <v>4110</v>
      </c>
      <c r="D304" s="117" t="s">
        <v>197</v>
      </c>
      <c r="E304" s="118">
        <v>11300</v>
      </c>
      <c r="F304" s="118">
        <v>4501.26</v>
      </c>
      <c r="G304" s="118">
        <v>4501.26</v>
      </c>
      <c r="H304" s="118"/>
      <c r="I304" s="118">
        <v>39.83</v>
      </c>
    </row>
    <row r="305" spans="1:9" s="3" customFormat="1" ht="27.75" customHeight="1">
      <c r="A305" s="221"/>
      <c r="B305" s="221"/>
      <c r="C305" s="222">
        <v>4120</v>
      </c>
      <c r="D305" s="117" t="s">
        <v>143</v>
      </c>
      <c r="E305" s="118">
        <v>230</v>
      </c>
      <c r="F305" s="118">
        <v>241.23</v>
      </c>
      <c r="G305" s="118">
        <v>241.23</v>
      </c>
      <c r="H305" s="118"/>
      <c r="I305" s="118">
        <v>104.88</v>
      </c>
    </row>
    <row r="306" spans="1:9" s="3" customFormat="1" ht="27.75" customHeight="1">
      <c r="A306" s="221"/>
      <c r="B306" s="221"/>
      <c r="C306" s="222">
        <v>4170</v>
      </c>
      <c r="D306" s="117" t="s">
        <v>150</v>
      </c>
      <c r="E306" s="118">
        <v>9600</v>
      </c>
      <c r="F306" s="118">
        <v>9161.22</v>
      </c>
      <c r="G306" s="118">
        <v>9161.22</v>
      </c>
      <c r="H306" s="118"/>
      <c r="I306" s="118">
        <v>95.43</v>
      </c>
    </row>
    <row r="307" spans="1:9" s="3" customFormat="1" ht="30.75" customHeight="1">
      <c r="A307" s="221"/>
      <c r="B307" s="221"/>
      <c r="C307" s="222">
        <v>4210</v>
      </c>
      <c r="D307" s="117" t="s">
        <v>144</v>
      </c>
      <c r="E307" s="118">
        <v>2256</v>
      </c>
      <c r="F307" s="118">
        <v>1558.46</v>
      </c>
      <c r="G307" s="118">
        <v>1558.46</v>
      </c>
      <c r="H307" s="118"/>
      <c r="I307" s="118">
        <v>69.08</v>
      </c>
    </row>
    <row r="308" spans="1:9" s="3" customFormat="1" ht="33.75" customHeight="1">
      <c r="A308" s="221"/>
      <c r="B308" s="221"/>
      <c r="C308" s="222">
        <v>4240</v>
      </c>
      <c r="D308" s="117" t="s">
        <v>170</v>
      </c>
      <c r="E308" s="118">
        <v>12100</v>
      </c>
      <c r="F308" s="118">
        <v>12179.1</v>
      </c>
      <c r="G308" s="118">
        <v>12179.1</v>
      </c>
      <c r="H308" s="118"/>
      <c r="I308" s="118">
        <v>100.65</v>
      </c>
    </row>
    <row r="309" spans="1:9" s="3" customFormat="1" ht="30" customHeight="1">
      <c r="A309" s="221"/>
      <c r="B309" s="221"/>
      <c r="C309" s="222">
        <v>4260</v>
      </c>
      <c r="D309" s="117" t="s">
        <v>151</v>
      </c>
      <c r="E309" s="118">
        <v>1600</v>
      </c>
      <c r="F309" s="118">
        <v>372.75</v>
      </c>
      <c r="G309" s="118">
        <v>372.75</v>
      </c>
      <c r="H309" s="118"/>
      <c r="I309" s="118">
        <v>23.3</v>
      </c>
    </row>
    <row r="310" spans="1:9" s="3" customFormat="1" ht="66" customHeight="1">
      <c r="A310" s="221"/>
      <c r="B310" s="221"/>
      <c r="C310" s="222">
        <v>4370</v>
      </c>
      <c r="D310" s="111" t="s">
        <v>242</v>
      </c>
      <c r="E310" s="118">
        <v>1072</v>
      </c>
      <c r="F310" s="118">
        <v>0</v>
      </c>
      <c r="G310" s="118">
        <v>0</v>
      </c>
      <c r="H310" s="118"/>
      <c r="I310" s="118">
        <v>0</v>
      </c>
    </row>
    <row r="311" spans="1:9" s="3" customFormat="1" ht="30.75" customHeight="1">
      <c r="A311" s="221"/>
      <c r="B311" s="221"/>
      <c r="C311" s="222">
        <v>4410</v>
      </c>
      <c r="D311" s="117" t="s">
        <v>145</v>
      </c>
      <c r="E311" s="118">
        <v>1000</v>
      </c>
      <c r="F311" s="118">
        <v>0</v>
      </c>
      <c r="G311" s="118">
        <v>0</v>
      </c>
      <c r="H311" s="118"/>
      <c r="I311" s="118">
        <v>0</v>
      </c>
    </row>
    <row r="312" spans="1:9" s="3" customFormat="1" ht="36.75" customHeight="1">
      <c r="A312" s="221"/>
      <c r="B312" s="221"/>
      <c r="C312" s="222">
        <v>4440</v>
      </c>
      <c r="D312" s="117" t="s">
        <v>146</v>
      </c>
      <c r="E312" s="118">
        <v>2505</v>
      </c>
      <c r="F312" s="118">
        <v>2505</v>
      </c>
      <c r="G312" s="118">
        <v>2505</v>
      </c>
      <c r="H312" s="118"/>
      <c r="I312" s="118">
        <v>100</v>
      </c>
    </row>
    <row r="313" spans="1:9" s="3" customFormat="1" ht="28.5" customHeight="1">
      <c r="A313" s="221"/>
      <c r="B313" s="221"/>
      <c r="C313" s="218">
        <v>4480</v>
      </c>
      <c r="D313" s="113" t="s">
        <v>78</v>
      </c>
      <c r="E313" s="118">
        <v>510</v>
      </c>
      <c r="F313" s="118">
        <v>439</v>
      </c>
      <c r="G313" s="118">
        <v>439</v>
      </c>
      <c r="H313" s="118"/>
      <c r="I313" s="118">
        <v>86.08</v>
      </c>
    </row>
    <row r="314" spans="1:9" s="3" customFormat="1" ht="30.75" customHeight="1">
      <c r="A314" s="223" t="s">
        <v>210</v>
      </c>
      <c r="B314" s="223"/>
      <c r="C314" s="224"/>
      <c r="D314" s="119" t="s">
        <v>117</v>
      </c>
      <c r="E314" s="120">
        <f>E315</f>
        <v>172763.6</v>
      </c>
      <c r="F314" s="120">
        <f>F315</f>
        <v>122096.08</v>
      </c>
      <c r="G314" s="120">
        <f>G315</f>
        <v>122096.08</v>
      </c>
      <c r="H314" s="120">
        <f>H315</f>
        <v>0</v>
      </c>
      <c r="I314" s="120">
        <v>70.67</v>
      </c>
    </row>
    <row r="315" spans="1:9" s="3" customFormat="1" ht="26.25" customHeight="1">
      <c r="A315" s="221"/>
      <c r="B315" s="221" t="s">
        <v>211</v>
      </c>
      <c r="C315" s="222"/>
      <c r="D315" s="117" t="s">
        <v>118</v>
      </c>
      <c r="E315" s="118">
        <f>E316+E317+E318+E319+E320+E321+E322+E323+E324+E325+E326+E327+E328+E329+E330+E331</f>
        <v>172763.6</v>
      </c>
      <c r="F315" s="118">
        <f>F316+F317+F318+F319+F320+F321+F322+F323+F324+F325+F326+F327+F328+F329+F330+F331</f>
        <v>122096.08</v>
      </c>
      <c r="G315" s="118">
        <f>G316+G317+G318+G319+G320+G321+G322+G323+G324+G325+G326+G327+G328+G329+G330+G331</f>
        <v>122096.08</v>
      </c>
      <c r="H315" s="118">
        <f>H331</f>
        <v>0</v>
      </c>
      <c r="I315" s="118">
        <v>70.67</v>
      </c>
    </row>
    <row r="316" spans="1:9" s="3" customFormat="1" ht="32.25" customHeight="1">
      <c r="A316" s="221"/>
      <c r="B316" s="221"/>
      <c r="C316" s="222">
        <v>3020</v>
      </c>
      <c r="D316" s="117" t="s">
        <v>149</v>
      </c>
      <c r="E316" s="118">
        <v>1000</v>
      </c>
      <c r="F316" s="118">
        <v>0</v>
      </c>
      <c r="G316" s="118">
        <v>0</v>
      </c>
      <c r="H316" s="118"/>
      <c r="I316" s="118">
        <v>0</v>
      </c>
    </row>
    <row r="317" spans="1:9" s="3" customFormat="1" ht="32.25" customHeight="1">
      <c r="A317" s="221"/>
      <c r="B317" s="221"/>
      <c r="C317" s="222">
        <v>4010</v>
      </c>
      <c r="D317" s="117" t="s">
        <v>140</v>
      </c>
      <c r="E317" s="118">
        <v>31370</v>
      </c>
      <c r="F317" s="118">
        <v>30095.16</v>
      </c>
      <c r="G317" s="118">
        <v>30095.16</v>
      </c>
      <c r="H317" s="118"/>
      <c r="I317" s="118">
        <v>95.94</v>
      </c>
    </row>
    <row r="318" spans="1:9" s="3" customFormat="1" ht="30" customHeight="1">
      <c r="A318" s="221"/>
      <c r="B318" s="221"/>
      <c r="C318" s="222">
        <v>4040</v>
      </c>
      <c r="D318" s="117" t="s">
        <v>141</v>
      </c>
      <c r="E318" s="118">
        <v>1430</v>
      </c>
      <c r="F318" s="118">
        <v>1429.2</v>
      </c>
      <c r="G318" s="118">
        <v>1429.2</v>
      </c>
      <c r="H318" s="118"/>
      <c r="I318" s="118">
        <v>99.94</v>
      </c>
    </row>
    <row r="319" spans="1:9" s="3" customFormat="1" ht="33.75" customHeight="1">
      <c r="A319" s="221"/>
      <c r="B319" s="221"/>
      <c r="C319" s="222">
        <v>4110</v>
      </c>
      <c r="D319" s="117" t="s">
        <v>142</v>
      </c>
      <c r="E319" s="118">
        <v>4800</v>
      </c>
      <c r="F319" s="118">
        <v>2720.82</v>
      </c>
      <c r="G319" s="118">
        <v>2720.82</v>
      </c>
      <c r="H319" s="118"/>
      <c r="I319" s="118">
        <v>56.68</v>
      </c>
    </row>
    <row r="320" spans="1:9" s="3" customFormat="1" ht="27.75" customHeight="1">
      <c r="A320" s="221"/>
      <c r="B320" s="221"/>
      <c r="C320" s="222">
        <v>4120</v>
      </c>
      <c r="D320" s="117" t="s">
        <v>143</v>
      </c>
      <c r="E320" s="118">
        <v>790</v>
      </c>
      <c r="F320" s="118">
        <v>297.17</v>
      </c>
      <c r="G320" s="118">
        <v>297.17</v>
      </c>
      <c r="H320" s="118"/>
      <c r="I320" s="118">
        <v>37.62</v>
      </c>
    </row>
    <row r="321" spans="1:9" s="3" customFormat="1" ht="28.5" customHeight="1">
      <c r="A321" s="221"/>
      <c r="B321" s="221"/>
      <c r="C321" s="222">
        <v>4170</v>
      </c>
      <c r="D321" s="117" t="s">
        <v>150</v>
      </c>
      <c r="E321" s="118">
        <v>4500</v>
      </c>
      <c r="F321" s="118">
        <v>4500</v>
      </c>
      <c r="G321" s="118">
        <v>4500</v>
      </c>
      <c r="H321" s="118"/>
      <c r="I321" s="118">
        <v>100</v>
      </c>
    </row>
    <row r="322" spans="1:9" s="3" customFormat="1" ht="30.75" customHeight="1">
      <c r="A322" s="221"/>
      <c r="B322" s="221"/>
      <c r="C322" s="222">
        <v>4210</v>
      </c>
      <c r="D322" s="117" t="s">
        <v>293</v>
      </c>
      <c r="E322" s="118">
        <v>54210</v>
      </c>
      <c r="F322" s="118">
        <v>53352.47</v>
      </c>
      <c r="G322" s="118">
        <v>53352.47</v>
      </c>
      <c r="H322" s="118"/>
      <c r="I322" s="118">
        <v>98.42</v>
      </c>
    </row>
    <row r="323" spans="1:9" s="3" customFormat="1" ht="29.25" customHeight="1">
      <c r="A323" s="221"/>
      <c r="B323" s="221"/>
      <c r="C323" s="222">
        <v>4260</v>
      </c>
      <c r="D323" s="117" t="s">
        <v>151</v>
      </c>
      <c r="E323" s="118">
        <v>19695</v>
      </c>
      <c r="F323" s="118">
        <v>9830.31</v>
      </c>
      <c r="G323" s="118">
        <v>9830.31</v>
      </c>
      <c r="H323" s="118"/>
      <c r="I323" s="118">
        <v>49.91</v>
      </c>
    </row>
    <row r="324" spans="1:9" s="3" customFormat="1" ht="30" customHeight="1">
      <c r="A324" s="221"/>
      <c r="B324" s="221"/>
      <c r="C324" s="222">
        <v>4270</v>
      </c>
      <c r="D324" s="117" t="s">
        <v>282</v>
      </c>
      <c r="E324" s="118">
        <v>5763.6</v>
      </c>
      <c r="F324" s="118">
        <v>952.91</v>
      </c>
      <c r="G324" s="118">
        <v>952.91</v>
      </c>
      <c r="H324" s="118"/>
      <c r="I324" s="118">
        <v>16.53</v>
      </c>
    </row>
    <row r="325" spans="1:9" s="3" customFormat="1" ht="29.25" customHeight="1">
      <c r="A325" s="221"/>
      <c r="B325" s="221"/>
      <c r="C325" s="222">
        <v>4300</v>
      </c>
      <c r="D325" s="117" t="s">
        <v>135</v>
      </c>
      <c r="E325" s="118">
        <v>16000</v>
      </c>
      <c r="F325" s="118">
        <v>12542.03</v>
      </c>
      <c r="G325" s="118">
        <v>12542.03</v>
      </c>
      <c r="H325" s="118"/>
      <c r="I325" s="118">
        <v>78.39</v>
      </c>
    </row>
    <row r="326" spans="1:9" s="3" customFormat="1" ht="63" customHeight="1">
      <c r="A326" s="221"/>
      <c r="B326" s="221"/>
      <c r="C326" s="222">
        <v>4360</v>
      </c>
      <c r="D326" s="113" t="s">
        <v>299</v>
      </c>
      <c r="E326" s="118">
        <v>1500</v>
      </c>
      <c r="F326" s="118">
        <v>895.98</v>
      </c>
      <c r="G326" s="118">
        <v>895.98</v>
      </c>
      <c r="H326" s="118"/>
      <c r="I326" s="118">
        <v>59.73</v>
      </c>
    </row>
    <row r="327" spans="1:9" s="3" customFormat="1" ht="27.75" customHeight="1">
      <c r="A327" s="221"/>
      <c r="B327" s="221"/>
      <c r="C327" s="222">
        <v>4410</v>
      </c>
      <c r="D327" s="112" t="s">
        <v>145</v>
      </c>
      <c r="E327" s="118">
        <v>1500</v>
      </c>
      <c r="F327" s="118">
        <v>384.03</v>
      </c>
      <c r="G327" s="118">
        <v>384.03</v>
      </c>
      <c r="H327" s="118"/>
      <c r="I327" s="118">
        <v>25.6</v>
      </c>
    </row>
    <row r="328" spans="1:9" s="3" customFormat="1" ht="27.75" customHeight="1">
      <c r="A328" s="221"/>
      <c r="B328" s="221"/>
      <c r="C328" s="222">
        <v>4430</v>
      </c>
      <c r="D328" s="117" t="s">
        <v>125</v>
      </c>
      <c r="E328" s="118">
        <v>2750</v>
      </c>
      <c r="F328" s="118">
        <v>2742</v>
      </c>
      <c r="G328" s="118">
        <v>2742</v>
      </c>
      <c r="H328" s="118"/>
      <c r="I328" s="118">
        <v>99.71</v>
      </c>
    </row>
    <row r="329" spans="1:9" s="3" customFormat="1" ht="36" customHeight="1">
      <c r="A329" s="221"/>
      <c r="B329" s="227"/>
      <c r="C329" s="225">
        <v>4440</v>
      </c>
      <c r="D329" s="113" t="s">
        <v>146</v>
      </c>
      <c r="E329" s="124">
        <v>1455</v>
      </c>
      <c r="F329" s="124">
        <v>1455</v>
      </c>
      <c r="G329" s="124">
        <v>1455</v>
      </c>
      <c r="H329" s="124"/>
      <c r="I329" s="124">
        <v>100</v>
      </c>
    </row>
    <row r="330" spans="1:9" s="3" customFormat="1" ht="44.25" customHeight="1">
      <c r="A330" s="228"/>
      <c r="B330" s="227"/>
      <c r="C330" s="225">
        <v>4700</v>
      </c>
      <c r="D330" s="113" t="s">
        <v>152</v>
      </c>
      <c r="E330" s="124">
        <v>1000</v>
      </c>
      <c r="F330" s="124">
        <v>899</v>
      </c>
      <c r="G330" s="124">
        <v>899</v>
      </c>
      <c r="H330" s="124"/>
      <c r="I330" s="124">
        <v>89.9</v>
      </c>
    </row>
    <row r="331" spans="1:9" s="3" customFormat="1" ht="36.75" customHeight="1">
      <c r="A331" s="227"/>
      <c r="B331" s="227"/>
      <c r="C331" s="225">
        <v>6050</v>
      </c>
      <c r="D331" s="113" t="s">
        <v>238</v>
      </c>
      <c r="E331" s="124">
        <v>25000</v>
      </c>
      <c r="F331" s="124">
        <v>0</v>
      </c>
      <c r="G331" s="124">
        <v>0</v>
      </c>
      <c r="H331" s="124">
        <v>0</v>
      </c>
      <c r="I331" s="124">
        <v>0</v>
      </c>
    </row>
    <row r="332" spans="1:9" ht="24" customHeight="1">
      <c r="A332" s="261" t="s">
        <v>7</v>
      </c>
      <c r="B332" s="261"/>
      <c r="C332" s="261"/>
      <c r="D332" s="261"/>
      <c r="E332" s="131">
        <f>E9+E18+E24+E28+E34+E84+E87+E105+E108+E172+E181+E235+E250+E255+E271+E314</f>
        <v>14681108.959999999</v>
      </c>
      <c r="F332" s="131">
        <f>F9+F18+F24+F28+F34+F84+F87+F105+F108+F172+F181+F235+F250+F255+F271+F314</f>
        <v>11127526.1</v>
      </c>
      <c r="G332" s="131">
        <f>G9+G18+G24+G28+G34+G84+G87+G105+G108+G172+G181+G235+G250+G255+G271+G314</f>
        <v>9914293.62</v>
      </c>
      <c r="H332" s="131">
        <f>H9+H18+H24+H28+H34+H84+H87+H105+H108+H172+H181+H235+H250+H255+H271+H314</f>
        <v>1213232.48</v>
      </c>
      <c r="I332" s="131">
        <v>75.79</v>
      </c>
    </row>
    <row r="333" spans="1:9" ht="24" customHeight="1">
      <c r="A333" s="100"/>
      <c r="B333" s="101"/>
      <c r="C333" s="101"/>
      <c r="D333" s="101"/>
      <c r="E333" s="101"/>
      <c r="F333" s="101"/>
      <c r="G333" s="101"/>
      <c r="H333" s="101"/>
      <c r="I333" s="101"/>
    </row>
    <row r="334" spans="1:9" ht="15">
      <c r="A334" s="132" t="s">
        <v>52</v>
      </c>
      <c r="B334" s="132"/>
      <c r="C334" s="132"/>
      <c r="D334" s="132"/>
      <c r="E334" s="133"/>
      <c r="F334" s="101"/>
      <c r="G334" s="101"/>
      <c r="H334" s="101"/>
      <c r="I334" s="101"/>
    </row>
    <row r="335" spans="2:5" ht="12.75">
      <c r="B335" s="9"/>
      <c r="C335" s="9"/>
      <c r="D335" s="9"/>
      <c r="E335" s="9"/>
    </row>
    <row r="336" spans="2:6" ht="12.75">
      <c r="B336" s="9"/>
      <c r="C336" s="9"/>
      <c r="D336" s="9"/>
      <c r="E336" s="9"/>
      <c r="F336" s="61"/>
    </row>
    <row r="337" spans="2:5" ht="12.75">
      <c r="B337" s="9"/>
      <c r="C337" s="9"/>
      <c r="D337" s="9"/>
      <c r="E337" s="9"/>
    </row>
    <row r="338" spans="2:5" ht="12.75">
      <c r="B338" s="9"/>
      <c r="C338" s="9"/>
      <c r="D338" s="9"/>
      <c r="E338" s="9"/>
    </row>
    <row r="339" spans="2:5" ht="12.75">
      <c r="B339" s="9"/>
      <c r="C339" s="9"/>
      <c r="D339" s="9"/>
      <c r="E339" s="9"/>
    </row>
    <row r="340" spans="2:5" ht="12.75">
      <c r="B340" s="9"/>
      <c r="C340" s="9"/>
      <c r="D340" s="9"/>
      <c r="E340" s="9"/>
    </row>
    <row r="341" spans="2:5" ht="12.75">
      <c r="B341" s="9"/>
      <c r="C341" s="9"/>
      <c r="D341" s="9"/>
      <c r="E341" s="9"/>
    </row>
    <row r="342" spans="2:5" ht="12.75">
      <c r="B342" s="9"/>
      <c r="C342" s="9"/>
      <c r="D342" s="9"/>
      <c r="E342" s="9"/>
    </row>
    <row r="344" ht="12.75">
      <c r="F344" s="61"/>
    </row>
  </sheetData>
  <sheetProtection/>
  <mergeCells count="13">
    <mergeCell ref="A2:G2"/>
    <mergeCell ref="A4:A7"/>
    <mergeCell ref="B4:B7"/>
    <mergeCell ref="C4:C7"/>
    <mergeCell ref="D4:D7"/>
    <mergeCell ref="E4:E7"/>
    <mergeCell ref="F5:F7"/>
    <mergeCell ref="F4:I4"/>
    <mergeCell ref="A332:D332"/>
    <mergeCell ref="H6:H7"/>
    <mergeCell ref="G6:G7"/>
    <mergeCell ref="G5:I5"/>
    <mergeCell ref="I6:I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4.75390625" style="9" bestFit="1" customWidth="1"/>
    <col min="2" max="2" width="40.125" style="9" bestFit="1" customWidth="1"/>
    <col min="3" max="4" width="14.00390625" style="9" customWidth="1"/>
    <col min="5" max="5" width="17.125" style="9" customWidth="1"/>
    <col min="6" max="16384" width="9.125" style="9" customWidth="1"/>
  </cols>
  <sheetData>
    <row r="1" spans="4:5" ht="73.5" customHeight="1">
      <c r="D1" s="9" t="s">
        <v>386</v>
      </c>
      <c r="E1" s="10"/>
    </row>
    <row r="2" spans="1:8" ht="45.75" customHeight="1">
      <c r="A2" s="270" t="s">
        <v>414</v>
      </c>
      <c r="B2" s="271"/>
      <c r="C2" s="271"/>
      <c r="D2" s="271"/>
      <c r="E2" s="271"/>
      <c r="F2" s="11"/>
      <c r="G2" s="11"/>
      <c r="H2" s="12"/>
    </row>
    <row r="3" ht="9.75" customHeight="1">
      <c r="E3" s="2" t="s">
        <v>0</v>
      </c>
    </row>
    <row r="4" spans="1:5" ht="64.5" customHeight="1">
      <c r="A4" s="13" t="s">
        <v>12</v>
      </c>
      <c r="B4" s="13" t="s">
        <v>13</v>
      </c>
      <c r="C4" s="14" t="s">
        <v>14</v>
      </c>
      <c r="D4" s="48" t="s">
        <v>245</v>
      </c>
      <c r="E4" s="48" t="s">
        <v>376</v>
      </c>
    </row>
    <row r="5" spans="1:5" s="16" customFormat="1" ht="10.5" customHeight="1">
      <c r="A5" s="15">
        <v>1</v>
      </c>
      <c r="B5" s="15">
        <v>2</v>
      </c>
      <c r="C5" s="15">
        <v>3</v>
      </c>
      <c r="D5" s="49">
        <v>4</v>
      </c>
      <c r="E5" s="49">
        <v>4</v>
      </c>
    </row>
    <row r="6" spans="1:5" ht="18.75" customHeight="1">
      <c r="A6" s="272" t="s">
        <v>15</v>
      </c>
      <c r="B6" s="272"/>
      <c r="C6" s="17"/>
      <c r="D6" s="50">
        <f>D7+D8+D9+D15</f>
        <v>4532505.15</v>
      </c>
      <c r="E6" s="50">
        <f>E7+E8+E9+E10+E11+E12+E13+E14+E15</f>
        <v>2151060.5100000002</v>
      </c>
    </row>
    <row r="7" spans="1:5" ht="18.75" customHeight="1">
      <c r="A7" s="18" t="s">
        <v>16</v>
      </c>
      <c r="B7" s="19" t="s">
        <v>17</v>
      </c>
      <c r="C7" s="18" t="s">
        <v>18</v>
      </c>
      <c r="D7" s="51">
        <v>2664409</v>
      </c>
      <c r="E7" s="51">
        <v>1363565.82</v>
      </c>
    </row>
    <row r="8" spans="1:5" ht="18.75" customHeight="1">
      <c r="A8" s="20" t="s">
        <v>19</v>
      </c>
      <c r="B8" s="21" t="s">
        <v>20</v>
      </c>
      <c r="C8" s="20" t="s">
        <v>18</v>
      </c>
      <c r="D8" s="52">
        <v>95831</v>
      </c>
      <c r="E8" s="52">
        <v>76139</v>
      </c>
    </row>
    <row r="9" spans="1:5" ht="51">
      <c r="A9" s="20" t="s">
        <v>21</v>
      </c>
      <c r="B9" s="22" t="s">
        <v>22</v>
      </c>
      <c r="C9" s="20" t="s">
        <v>23</v>
      </c>
      <c r="D9" s="52">
        <v>1748288.82</v>
      </c>
      <c r="E9" s="52">
        <v>405969.54</v>
      </c>
    </row>
    <row r="10" spans="1:5" ht="18.75" customHeight="1">
      <c r="A10" s="20" t="s">
        <v>24</v>
      </c>
      <c r="B10" s="21" t="s">
        <v>25</v>
      </c>
      <c r="C10" s="20" t="s">
        <v>26</v>
      </c>
      <c r="D10" s="52"/>
      <c r="E10" s="52"/>
    </row>
    <row r="11" spans="1:5" ht="18.75" customHeight="1">
      <c r="A11" s="20" t="s">
        <v>27</v>
      </c>
      <c r="B11" s="21" t="s">
        <v>28</v>
      </c>
      <c r="C11" s="20" t="s">
        <v>29</v>
      </c>
      <c r="D11" s="52"/>
      <c r="E11" s="52"/>
    </row>
    <row r="12" spans="1:5" ht="18.75" customHeight="1">
      <c r="A12" s="20" t="s">
        <v>30</v>
      </c>
      <c r="B12" s="21" t="s">
        <v>31</v>
      </c>
      <c r="C12" s="20" t="s">
        <v>32</v>
      </c>
      <c r="D12" s="52"/>
      <c r="E12" s="52"/>
    </row>
    <row r="13" spans="1:5" ht="18.75" customHeight="1">
      <c r="A13" s="20" t="s">
        <v>33</v>
      </c>
      <c r="B13" s="21" t="s">
        <v>34</v>
      </c>
      <c r="C13" s="20" t="s">
        <v>35</v>
      </c>
      <c r="D13" s="52"/>
      <c r="E13" s="52"/>
    </row>
    <row r="14" spans="1:5" ht="18.75" customHeight="1">
      <c r="A14" s="20">
        <v>8</v>
      </c>
      <c r="B14" s="73" t="s">
        <v>294</v>
      </c>
      <c r="C14" s="24" t="s">
        <v>36</v>
      </c>
      <c r="D14" s="53"/>
      <c r="E14" s="53"/>
    </row>
    <row r="15" spans="1:5" ht="18.75" customHeight="1">
      <c r="A15" s="35" t="s">
        <v>61</v>
      </c>
      <c r="B15" s="36" t="s">
        <v>59</v>
      </c>
      <c r="C15" s="37" t="s">
        <v>60</v>
      </c>
      <c r="D15" s="54">
        <v>23976.33</v>
      </c>
      <c r="E15" s="54">
        <v>305386.15</v>
      </c>
    </row>
    <row r="16" spans="1:5" ht="18.75" customHeight="1">
      <c r="A16" s="272" t="s">
        <v>37</v>
      </c>
      <c r="B16" s="272"/>
      <c r="C16" s="17"/>
      <c r="D16" s="50">
        <f>D17+D18+D19</f>
        <v>1810005.29</v>
      </c>
      <c r="E16" s="50">
        <f>E17+E18+E19</f>
        <v>1810005.29</v>
      </c>
    </row>
    <row r="17" spans="1:5" ht="18.75" customHeight="1">
      <c r="A17" s="18" t="s">
        <v>16</v>
      </c>
      <c r="B17" s="19" t="s">
        <v>38</v>
      </c>
      <c r="C17" s="18" t="s">
        <v>39</v>
      </c>
      <c r="D17" s="51">
        <v>1123000</v>
      </c>
      <c r="E17" s="51">
        <v>1123000</v>
      </c>
    </row>
    <row r="18" spans="1:5" ht="18.75" customHeight="1">
      <c r="A18" s="20" t="s">
        <v>19</v>
      </c>
      <c r="B18" s="21" t="s">
        <v>40</v>
      </c>
      <c r="C18" s="20" t="s">
        <v>39</v>
      </c>
      <c r="D18" s="52">
        <v>110000</v>
      </c>
      <c r="E18" s="52">
        <v>110000</v>
      </c>
    </row>
    <row r="19" spans="1:5" ht="38.25">
      <c r="A19" s="20" t="s">
        <v>21</v>
      </c>
      <c r="B19" s="22" t="s">
        <v>41</v>
      </c>
      <c r="C19" s="20" t="s">
        <v>42</v>
      </c>
      <c r="D19" s="52">
        <v>577005.29</v>
      </c>
      <c r="E19" s="52">
        <v>577005.29</v>
      </c>
    </row>
    <row r="20" spans="1:5" ht="18.75" customHeight="1">
      <c r="A20" s="20" t="s">
        <v>24</v>
      </c>
      <c r="B20" s="21" t="s">
        <v>43</v>
      </c>
      <c r="C20" s="20" t="s">
        <v>44</v>
      </c>
      <c r="D20" s="52"/>
      <c r="E20" s="52"/>
    </row>
    <row r="21" spans="1:5" ht="18.75" customHeight="1">
      <c r="A21" s="20" t="s">
        <v>27</v>
      </c>
      <c r="B21" s="21" t="s">
        <v>45</v>
      </c>
      <c r="C21" s="20" t="s">
        <v>46</v>
      </c>
      <c r="D21" s="52"/>
      <c r="E21" s="52"/>
    </row>
    <row r="22" spans="1:5" ht="18.75" customHeight="1">
      <c r="A22" s="20" t="s">
        <v>30</v>
      </c>
      <c r="B22" s="21" t="s">
        <v>47</v>
      </c>
      <c r="C22" s="20" t="s">
        <v>48</v>
      </c>
      <c r="D22" s="52"/>
      <c r="E22" s="52"/>
    </row>
    <row r="23" spans="1:5" ht="18.75" customHeight="1">
      <c r="A23" s="24" t="s">
        <v>33</v>
      </c>
      <c r="B23" s="23" t="s">
        <v>49</v>
      </c>
      <c r="C23" s="24" t="s">
        <v>50</v>
      </c>
      <c r="D23" s="54"/>
      <c r="E23" s="54"/>
    </row>
    <row r="24" spans="1:5" ht="15" customHeight="1">
      <c r="A24" s="25"/>
      <c r="B24" s="26"/>
      <c r="C24" s="26"/>
      <c r="D24" s="26"/>
      <c r="E24" s="26"/>
    </row>
    <row r="25" spans="1:7" ht="12.75">
      <c r="A25" s="27"/>
      <c r="B25" s="28"/>
      <c r="C25" s="28"/>
      <c r="D25" s="28"/>
      <c r="E25" s="28"/>
      <c r="F25" s="29"/>
      <c r="G25" s="29"/>
    </row>
  </sheetData>
  <sheetProtection/>
  <mergeCells count="3">
    <mergeCell ref="A2:E2"/>
    <mergeCell ref="A6:B6"/>
    <mergeCell ref="A16:B16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defaultGridColor="0" zoomScalePageLayoutView="0" colorId="8" workbookViewId="0" topLeftCell="A1">
      <selection activeCell="A2" sqref="A2:F2"/>
    </sheetView>
  </sheetViews>
  <sheetFormatPr defaultColWidth="9.00390625" defaultRowHeight="12.75"/>
  <cols>
    <col min="1" max="1" width="7.125" style="9" customWidth="1"/>
    <col min="2" max="2" width="10.375" style="9" customWidth="1"/>
    <col min="3" max="3" width="9.375" style="9" customWidth="1"/>
    <col min="4" max="4" width="16.25390625" style="9" customWidth="1"/>
    <col min="5" max="5" width="14.375" style="9" customWidth="1"/>
    <col min="6" max="6" width="15.75390625" style="9" customWidth="1"/>
    <col min="7" max="7" width="15.125" style="9" customWidth="1"/>
  </cols>
  <sheetData>
    <row r="1" spans="7:10" ht="103.5" customHeight="1">
      <c r="G1" s="10" t="s">
        <v>385</v>
      </c>
      <c r="H1" s="74"/>
      <c r="I1" s="74"/>
      <c r="J1" s="74"/>
    </row>
    <row r="2" spans="1:6" ht="82.5" customHeight="1">
      <c r="A2" s="270" t="s">
        <v>417</v>
      </c>
      <c r="B2" s="270"/>
      <c r="C2" s="270"/>
      <c r="D2" s="270"/>
      <c r="E2" s="270"/>
      <c r="F2" s="270"/>
    </row>
    <row r="3" spans="6:7" ht="12" customHeight="1" thickBot="1">
      <c r="F3" s="1"/>
      <c r="G3" s="2" t="s">
        <v>0</v>
      </c>
    </row>
    <row r="4" spans="1:7" s="32" customFormat="1" ht="17.25" customHeight="1">
      <c r="A4" s="276" t="s">
        <v>1</v>
      </c>
      <c r="B4" s="276" t="s">
        <v>2</v>
      </c>
      <c r="C4" s="276" t="s">
        <v>58</v>
      </c>
      <c r="D4" s="137"/>
      <c r="E4" s="279" t="s">
        <v>380</v>
      </c>
      <c r="F4" s="273" t="s">
        <v>378</v>
      </c>
      <c r="G4" s="141"/>
    </row>
    <row r="5" spans="1:7" s="32" customFormat="1" ht="12" customHeight="1">
      <c r="A5" s="277"/>
      <c r="B5" s="277"/>
      <c r="C5" s="277"/>
      <c r="D5" s="138"/>
      <c r="E5" s="280"/>
      <c r="F5" s="274"/>
      <c r="G5" s="142"/>
    </row>
    <row r="6" spans="1:7" s="32" customFormat="1" ht="37.5" customHeight="1">
      <c r="A6" s="277"/>
      <c r="B6" s="277"/>
      <c r="C6" s="277"/>
      <c r="D6" s="144" t="s">
        <v>377</v>
      </c>
      <c r="E6" s="280"/>
      <c r="F6" s="274"/>
      <c r="G6" s="142" t="s">
        <v>379</v>
      </c>
    </row>
    <row r="7" spans="1:7" ht="21.75" customHeight="1" hidden="1" thickBot="1">
      <c r="A7" s="278"/>
      <c r="B7" s="278"/>
      <c r="C7" s="278"/>
      <c r="D7" s="139" t="s">
        <v>377</v>
      </c>
      <c r="E7" s="281"/>
      <c r="F7" s="140" t="s">
        <v>378</v>
      </c>
      <c r="G7" s="143"/>
    </row>
    <row r="8" spans="1:7" ht="11.25" customHeight="1">
      <c r="A8" s="30">
        <v>1</v>
      </c>
      <c r="B8" s="30">
        <v>2</v>
      </c>
      <c r="C8" s="30">
        <v>3</v>
      </c>
      <c r="D8" s="30">
        <v>4</v>
      </c>
      <c r="E8" s="34">
        <v>5</v>
      </c>
      <c r="F8" s="30">
        <v>6</v>
      </c>
      <c r="G8" s="34" t="s">
        <v>0</v>
      </c>
    </row>
    <row r="9" spans="1:7" ht="19.5" customHeight="1">
      <c r="A9" s="58" t="s">
        <v>121</v>
      </c>
      <c r="B9" s="58"/>
      <c r="C9" s="58"/>
      <c r="D9" s="59">
        <f>D10</f>
        <v>463895.28</v>
      </c>
      <c r="E9" s="59">
        <f>E10</f>
        <v>463895.28</v>
      </c>
      <c r="F9" s="59">
        <f>F10</f>
        <v>463895.27999999997</v>
      </c>
      <c r="G9" s="59">
        <f>G10</f>
        <v>463895.27999999997</v>
      </c>
    </row>
    <row r="10" spans="1:7" ht="19.5" customHeight="1">
      <c r="A10" s="58"/>
      <c r="B10" s="152" t="s">
        <v>337</v>
      </c>
      <c r="C10" s="152"/>
      <c r="D10" s="68">
        <f>D11</f>
        <v>463895.28</v>
      </c>
      <c r="E10" s="68">
        <f>E11</f>
        <v>463895.28</v>
      </c>
      <c r="F10" s="68">
        <f>F12+F13+F14+F15</f>
        <v>463895.27999999997</v>
      </c>
      <c r="G10" s="68">
        <f>G12+G13+G14+G15</f>
        <v>463895.27999999997</v>
      </c>
    </row>
    <row r="11" spans="1:7" ht="19.5" customHeight="1">
      <c r="A11" s="145"/>
      <c r="B11" s="153"/>
      <c r="C11" s="153" t="s">
        <v>68</v>
      </c>
      <c r="D11" s="154">
        <v>463895.28</v>
      </c>
      <c r="E11" s="154">
        <v>463895.28</v>
      </c>
      <c r="F11" s="154"/>
      <c r="G11" s="154"/>
    </row>
    <row r="12" spans="1:7" ht="19.5" customHeight="1">
      <c r="A12" s="149"/>
      <c r="B12" s="149"/>
      <c r="C12" s="149">
        <v>4110</v>
      </c>
      <c r="D12" s="149"/>
      <c r="E12" s="149"/>
      <c r="F12" s="149">
        <v>1311.58</v>
      </c>
      <c r="G12" s="149">
        <v>1311.58</v>
      </c>
    </row>
    <row r="13" spans="1:7" ht="19.5" customHeight="1">
      <c r="A13" s="149"/>
      <c r="B13" s="149"/>
      <c r="C13" s="149">
        <v>4120</v>
      </c>
      <c r="D13" s="149"/>
      <c r="E13" s="149"/>
      <c r="F13" s="149">
        <v>114.41</v>
      </c>
      <c r="G13" s="149">
        <v>114.41</v>
      </c>
    </row>
    <row r="14" spans="1:7" ht="19.5" customHeight="1">
      <c r="A14" s="149"/>
      <c r="B14" s="149"/>
      <c r="C14" s="149">
        <v>4170</v>
      </c>
      <c r="D14" s="149"/>
      <c r="E14" s="149"/>
      <c r="F14" s="165">
        <v>7670</v>
      </c>
      <c r="G14" s="165">
        <v>7670</v>
      </c>
    </row>
    <row r="15" spans="1:7" ht="19.5" customHeight="1">
      <c r="A15" s="149"/>
      <c r="B15" s="149"/>
      <c r="C15" s="149">
        <v>4430</v>
      </c>
      <c r="D15" s="149"/>
      <c r="E15" s="149"/>
      <c r="F15" s="165">
        <v>454799.29</v>
      </c>
      <c r="G15" s="165">
        <v>454799.29</v>
      </c>
    </row>
    <row r="16" spans="1:7" ht="19.5" customHeight="1">
      <c r="A16" s="150" t="s">
        <v>138</v>
      </c>
      <c r="B16" s="150"/>
      <c r="C16" s="150"/>
      <c r="D16" s="151">
        <f>D17</f>
        <v>43700</v>
      </c>
      <c r="E16" s="151">
        <f>E17</f>
        <v>43700</v>
      </c>
      <c r="F16" s="151">
        <f>F17</f>
        <v>43700</v>
      </c>
      <c r="G16" s="151">
        <f>G17</f>
        <v>43700</v>
      </c>
    </row>
    <row r="17" spans="1:7" ht="19.5" customHeight="1">
      <c r="A17" s="146"/>
      <c r="B17" s="146">
        <v>75011</v>
      </c>
      <c r="C17" s="146"/>
      <c r="D17" s="147">
        <f>D18</f>
        <v>43700</v>
      </c>
      <c r="E17" s="147">
        <f>E18</f>
        <v>43700</v>
      </c>
      <c r="F17" s="148">
        <f>F19+F20+F21</f>
        <v>43700</v>
      </c>
      <c r="G17" s="148">
        <f>G19+G20+G21</f>
        <v>43700</v>
      </c>
    </row>
    <row r="18" spans="1:7" ht="19.5" customHeight="1">
      <c r="A18" s="57"/>
      <c r="B18" s="57"/>
      <c r="C18" s="57">
        <v>2010</v>
      </c>
      <c r="D18" s="55">
        <v>43700</v>
      </c>
      <c r="E18" s="55">
        <v>43700</v>
      </c>
      <c r="F18" s="68"/>
      <c r="G18" s="68"/>
    </row>
    <row r="19" spans="1:7" ht="19.5" customHeight="1">
      <c r="A19" s="57"/>
      <c r="B19" s="57"/>
      <c r="C19" s="57" t="s">
        <v>212</v>
      </c>
      <c r="D19" s="55"/>
      <c r="E19" s="68"/>
      <c r="F19" s="68">
        <v>34700</v>
      </c>
      <c r="G19" s="68">
        <v>34700</v>
      </c>
    </row>
    <row r="20" spans="1:7" ht="19.5" customHeight="1">
      <c r="A20" s="57"/>
      <c r="B20" s="57"/>
      <c r="C20" s="57" t="s">
        <v>213</v>
      </c>
      <c r="D20" s="55"/>
      <c r="E20" s="68"/>
      <c r="F20" s="68">
        <v>3000</v>
      </c>
      <c r="G20" s="68">
        <v>3000</v>
      </c>
    </row>
    <row r="21" spans="1:7" ht="19.5" customHeight="1">
      <c r="A21" s="57"/>
      <c r="B21" s="57"/>
      <c r="C21" s="57" t="s">
        <v>214</v>
      </c>
      <c r="D21" s="55"/>
      <c r="E21" s="68"/>
      <c r="F21" s="68">
        <v>6000</v>
      </c>
      <c r="G21" s="68">
        <v>6000</v>
      </c>
    </row>
    <row r="22" spans="1:7" s="31" customFormat="1" ht="19.5" customHeight="1">
      <c r="A22" s="58" t="s">
        <v>153</v>
      </c>
      <c r="B22" s="58"/>
      <c r="C22" s="58"/>
      <c r="D22" s="59">
        <f>D23</f>
        <v>444</v>
      </c>
      <c r="E22" s="59">
        <f>E23</f>
        <v>444</v>
      </c>
      <c r="F22" s="59">
        <f>F23</f>
        <v>444</v>
      </c>
      <c r="G22" s="46">
        <f>G23</f>
        <v>444</v>
      </c>
    </row>
    <row r="23" spans="1:7" ht="19.5" customHeight="1">
      <c r="A23" s="57"/>
      <c r="B23" s="57" t="s">
        <v>154</v>
      </c>
      <c r="C23" s="57"/>
      <c r="D23" s="55">
        <f>D24</f>
        <v>444</v>
      </c>
      <c r="E23" s="55">
        <f>E24</f>
        <v>444</v>
      </c>
      <c r="F23" s="68">
        <f>F25</f>
        <v>444</v>
      </c>
      <c r="G23" s="44">
        <f>G25</f>
        <v>444</v>
      </c>
    </row>
    <row r="24" spans="1:7" ht="19.5" customHeight="1">
      <c r="A24" s="57"/>
      <c r="B24" s="57"/>
      <c r="C24" s="57" t="s">
        <v>68</v>
      </c>
      <c r="D24" s="55">
        <v>444</v>
      </c>
      <c r="E24" s="55">
        <v>444</v>
      </c>
      <c r="F24" s="59"/>
      <c r="G24" s="44"/>
    </row>
    <row r="25" spans="1:7" ht="19.5" customHeight="1">
      <c r="A25" s="57"/>
      <c r="B25" s="57"/>
      <c r="C25" s="57" t="s">
        <v>215</v>
      </c>
      <c r="D25" s="55"/>
      <c r="E25" s="68"/>
      <c r="F25" s="68">
        <v>444</v>
      </c>
      <c r="G25" s="44">
        <v>444</v>
      </c>
    </row>
    <row r="26" spans="1:7" s="31" customFormat="1" ht="19.5" customHeight="1">
      <c r="A26" s="58" t="s">
        <v>185</v>
      </c>
      <c r="B26" s="58"/>
      <c r="C26" s="58"/>
      <c r="D26" s="59">
        <f>D27+D35+D38</f>
        <v>1145432</v>
      </c>
      <c r="E26" s="59">
        <f>E27+E35+E38</f>
        <v>1028010.0499999999</v>
      </c>
      <c r="F26" s="59">
        <f>F27+F35+F38</f>
        <v>1145432</v>
      </c>
      <c r="G26" s="46">
        <f>G27+G35+G38</f>
        <v>1028010.0499999999</v>
      </c>
    </row>
    <row r="27" spans="1:7" ht="19.5" customHeight="1">
      <c r="A27" s="57"/>
      <c r="B27" s="57" t="s">
        <v>188</v>
      </c>
      <c r="C27" s="57"/>
      <c r="D27" s="55">
        <f>D28</f>
        <v>1121348</v>
      </c>
      <c r="E27" s="68">
        <f>E28</f>
        <v>1010608.95</v>
      </c>
      <c r="F27" s="68">
        <f>F29+F30+F31+F32+F33+F34</f>
        <v>1121348</v>
      </c>
      <c r="G27" s="44">
        <f>G29+G30+G31+G32+G33+G34</f>
        <v>1010608.95</v>
      </c>
    </row>
    <row r="28" spans="1:7" ht="19.5" customHeight="1">
      <c r="A28" s="57"/>
      <c r="B28" s="57"/>
      <c r="C28" s="57" t="s">
        <v>68</v>
      </c>
      <c r="D28" s="55">
        <v>1121348</v>
      </c>
      <c r="E28" s="68">
        <v>1010608.95</v>
      </c>
      <c r="F28" s="59"/>
      <c r="G28" s="44"/>
    </row>
    <row r="29" spans="1:7" ht="19.5" customHeight="1">
      <c r="A29" s="57"/>
      <c r="B29" s="57"/>
      <c r="C29" s="57" t="s">
        <v>216</v>
      </c>
      <c r="D29" s="55"/>
      <c r="E29" s="68"/>
      <c r="F29" s="68">
        <v>1042708</v>
      </c>
      <c r="G29" s="68">
        <v>942220.5</v>
      </c>
    </row>
    <row r="30" spans="1:7" ht="19.5" customHeight="1">
      <c r="A30" s="57"/>
      <c r="B30" s="57"/>
      <c r="C30" s="57" t="s">
        <v>212</v>
      </c>
      <c r="D30" s="55"/>
      <c r="E30" s="68"/>
      <c r="F30" s="68">
        <v>25672.76</v>
      </c>
      <c r="G30" s="68">
        <v>25672.76</v>
      </c>
    </row>
    <row r="31" spans="1:7" ht="19.5" customHeight="1">
      <c r="A31" s="57"/>
      <c r="B31" s="57"/>
      <c r="C31" s="57" t="s">
        <v>213</v>
      </c>
      <c r="D31" s="55"/>
      <c r="E31" s="68"/>
      <c r="F31" s="68">
        <v>2340.24</v>
      </c>
      <c r="G31" s="68">
        <v>2340.24</v>
      </c>
    </row>
    <row r="32" spans="1:7" ht="19.5" customHeight="1">
      <c r="A32" s="57"/>
      <c r="B32" s="57"/>
      <c r="C32" s="57" t="s">
        <v>214</v>
      </c>
      <c r="D32" s="55"/>
      <c r="E32" s="68"/>
      <c r="F32" s="68">
        <v>48218</v>
      </c>
      <c r="G32" s="68">
        <v>37966.45</v>
      </c>
    </row>
    <row r="33" spans="1:7" ht="19.5" customHeight="1">
      <c r="A33" s="57"/>
      <c r="B33" s="57"/>
      <c r="C33" s="57" t="s">
        <v>250</v>
      </c>
      <c r="D33" s="55"/>
      <c r="E33" s="68"/>
      <c r="F33" s="68">
        <v>849</v>
      </c>
      <c r="G33" s="68">
        <v>849</v>
      </c>
    </row>
    <row r="34" spans="1:7" ht="19.5" customHeight="1">
      <c r="A34" s="57"/>
      <c r="B34" s="57"/>
      <c r="C34" s="57" t="s">
        <v>415</v>
      </c>
      <c r="D34" s="55"/>
      <c r="E34" s="68"/>
      <c r="F34" s="68">
        <v>1560</v>
      </c>
      <c r="G34" s="68">
        <v>1560</v>
      </c>
    </row>
    <row r="35" spans="1:7" ht="19.5" customHeight="1">
      <c r="A35" s="57"/>
      <c r="B35" s="57" t="s">
        <v>190</v>
      </c>
      <c r="C35" s="57"/>
      <c r="D35" s="55">
        <f>D36</f>
        <v>14694</v>
      </c>
      <c r="E35" s="68">
        <f>E36</f>
        <v>8519.4</v>
      </c>
      <c r="F35" s="68">
        <f>F37</f>
        <v>14694</v>
      </c>
      <c r="G35" s="44">
        <f>G37</f>
        <v>8519.4</v>
      </c>
    </row>
    <row r="36" spans="1:7" ht="19.5" customHeight="1">
      <c r="A36" s="57"/>
      <c r="B36" s="57"/>
      <c r="C36" s="57" t="s">
        <v>68</v>
      </c>
      <c r="D36" s="55">
        <v>14694</v>
      </c>
      <c r="E36" s="68">
        <v>8519.4</v>
      </c>
      <c r="F36" s="59"/>
      <c r="G36" s="44"/>
    </row>
    <row r="37" spans="1:7" ht="19.5" customHeight="1">
      <c r="A37" s="57"/>
      <c r="B37" s="57"/>
      <c r="C37" s="57" t="s">
        <v>217</v>
      </c>
      <c r="D37" s="55"/>
      <c r="E37" s="68"/>
      <c r="F37" s="68">
        <v>14694</v>
      </c>
      <c r="G37" s="44">
        <v>8519.4</v>
      </c>
    </row>
    <row r="38" spans="1:7" ht="19.5" customHeight="1">
      <c r="A38" s="57"/>
      <c r="B38" s="57" t="s">
        <v>200</v>
      </c>
      <c r="C38" s="57"/>
      <c r="D38" s="55">
        <f>D39</f>
        <v>9390</v>
      </c>
      <c r="E38" s="68">
        <f>E39</f>
        <v>8881.7</v>
      </c>
      <c r="F38" s="68">
        <f>F40+F41</f>
        <v>9390</v>
      </c>
      <c r="G38" s="44">
        <f>G40+G41</f>
        <v>8881.7</v>
      </c>
    </row>
    <row r="39" spans="1:7" ht="19.5" customHeight="1">
      <c r="A39" s="57"/>
      <c r="B39" s="57"/>
      <c r="C39" s="57" t="s">
        <v>68</v>
      </c>
      <c r="D39" s="55">
        <v>9390</v>
      </c>
      <c r="E39" s="68">
        <v>8881.7</v>
      </c>
      <c r="F39" s="68"/>
      <c r="G39" s="44"/>
    </row>
    <row r="40" spans="1:7" ht="19.5" customHeight="1">
      <c r="A40" s="57"/>
      <c r="B40" s="57"/>
      <c r="C40" s="57" t="s">
        <v>216</v>
      </c>
      <c r="D40" s="55"/>
      <c r="E40" s="68"/>
      <c r="F40" s="68">
        <v>9108.3</v>
      </c>
      <c r="G40" s="44">
        <v>8600</v>
      </c>
    </row>
    <row r="41" spans="1:7" ht="19.5" customHeight="1">
      <c r="A41" s="57"/>
      <c r="B41" s="57"/>
      <c r="C41" s="57" t="s">
        <v>416</v>
      </c>
      <c r="D41" s="55"/>
      <c r="E41" s="68"/>
      <c r="F41" s="68">
        <v>281.7</v>
      </c>
      <c r="G41" s="44">
        <v>281.7</v>
      </c>
    </row>
    <row r="42" spans="1:7" s="31" customFormat="1" ht="19.5" customHeight="1">
      <c r="A42" s="58"/>
      <c r="B42" s="58" t="s">
        <v>233</v>
      </c>
      <c r="C42" s="58"/>
      <c r="D42" s="59">
        <f>D9+D16+D22+D26</f>
        <v>1653471.28</v>
      </c>
      <c r="E42" s="59">
        <f>E9+E16+E22+E26</f>
        <v>1536049.33</v>
      </c>
      <c r="F42" s="59">
        <f>F9+F16+F22+F26</f>
        <v>1653471.28</v>
      </c>
      <c r="G42" s="46">
        <f>G9+G16+G22+G26</f>
        <v>1536049.3299999998</v>
      </c>
    </row>
    <row r="43" spans="1:7" ht="19.5" customHeight="1">
      <c r="A43" s="275"/>
      <c r="B43" s="275"/>
      <c r="C43" s="275"/>
      <c r="D43" s="275"/>
      <c r="E43" s="56"/>
      <c r="F43" s="45"/>
      <c r="G43" s="45"/>
    </row>
  </sheetData>
  <sheetProtection/>
  <mergeCells count="7">
    <mergeCell ref="F4:F6"/>
    <mergeCell ref="A2:F2"/>
    <mergeCell ref="A43:D43"/>
    <mergeCell ref="A4:A7"/>
    <mergeCell ref="B4:B7"/>
    <mergeCell ref="C4:C7"/>
    <mergeCell ref="E4:E7"/>
  </mergeCells>
  <printOptions horizontalCentered="1"/>
  <pageMargins left="0.25" right="0.25" top="0.75" bottom="0.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showGridLines="0" defaultGridColor="0" zoomScalePageLayoutView="0" colorId="7" workbookViewId="0" topLeftCell="A1">
      <selection activeCell="G26" sqref="G26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27.25390625" style="0" customWidth="1"/>
    <col min="5" max="5" width="15.25390625" style="0" customWidth="1"/>
    <col min="6" max="6" width="11.375" style="9" customWidth="1"/>
    <col min="7" max="7" width="12.00390625" style="9" customWidth="1"/>
  </cols>
  <sheetData>
    <row r="1" spans="6:7" ht="55.5" customHeight="1">
      <c r="F1" s="283" t="s">
        <v>387</v>
      </c>
      <c r="G1" s="283"/>
    </row>
    <row r="2" spans="1:7" ht="47.25" customHeight="1">
      <c r="A2" s="262" t="s">
        <v>418</v>
      </c>
      <c r="B2" s="262"/>
      <c r="C2" s="262"/>
      <c r="D2" s="262"/>
      <c r="E2" s="262"/>
      <c r="F2" s="262"/>
      <c r="G2" s="284"/>
    </row>
    <row r="3" spans="1:7" ht="9.75" customHeight="1">
      <c r="A3" s="1"/>
      <c r="B3" s="1"/>
      <c r="C3" s="1"/>
      <c r="D3" s="1"/>
      <c r="E3" s="1"/>
      <c r="F3" s="1"/>
      <c r="G3" s="2" t="s">
        <v>0</v>
      </c>
    </row>
    <row r="4" spans="1:7" s="3" customFormat="1" ht="15" customHeight="1">
      <c r="A4" s="253" t="s">
        <v>1</v>
      </c>
      <c r="B4" s="253" t="s">
        <v>8</v>
      </c>
      <c r="C4" s="253" t="s">
        <v>9</v>
      </c>
      <c r="D4" s="253" t="s">
        <v>57</v>
      </c>
      <c r="E4" s="253" t="s">
        <v>247</v>
      </c>
      <c r="F4" s="253" t="s">
        <v>5</v>
      </c>
      <c r="G4" s="253"/>
    </row>
    <row r="5" spans="1:7" s="5" customFormat="1" ht="30.75" customHeight="1">
      <c r="A5" s="253"/>
      <c r="B5" s="253"/>
      <c r="C5" s="253"/>
      <c r="D5" s="253"/>
      <c r="E5" s="253"/>
      <c r="F5" s="4" t="s">
        <v>376</v>
      </c>
      <c r="G5" s="4" t="s">
        <v>56</v>
      </c>
    </row>
    <row r="6" spans="1:7" s="3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ht="12.75">
      <c r="A7" s="7">
        <v>750</v>
      </c>
      <c r="B7" s="7">
        <v>75095</v>
      </c>
      <c r="C7" s="7">
        <v>4210</v>
      </c>
      <c r="D7" s="7" t="s">
        <v>251</v>
      </c>
      <c r="E7" s="38">
        <v>10645.5</v>
      </c>
      <c r="F7" s="38">
        <v>2000</v>
      </c>
      <c r="G7" s="38">
        <v>1180.74</v>
      </c>
    </row>
    <row r="8" spans="1:7" s="3" customFormat="1" ht="12.75">
      <c r="A8" s="8">
        <v>710</v>
      </c>
      <c r="B8" s="8">
        <v>71035</v>
      </c>
      <c r="C8" s="8">
        <v>4210</v>
      </c>
      <c r="D8" s="8" t="s">
        <v>251</v>
      </c>
      <c r="E8" s="39">
        <v>2500</v>
      </c>
      <c r="F8" s="39">
        <v>0</v>
      </c>
      <c r="G8" s="39">
        <v>0</v>
      </c>
    </row>
    <row r="9" spans="1:7" s="3" customFormat="1" ht="12.75">
      <c r="A9" s="8"/>
      <c r="B9" s="8"/>
      <c r="C9" s="8">
        <v>4270</v>
      </c>
      <c r="D9" s="8" t="s">
        <v>251</v>
      </c>
      <c r="E9" s="39">
        <v>12000</v>
      </c>
      <c r="F9" s="39">
        <v>12000</v>
      </c>
      <c r="G9" s="39">
        <v>0</v>
      </c>
    </row>
    <row r="10" spans="1:7" s="63" customFormat="1" ht="12.75">
      <c r="A10" s="64"/>
      <c r="B10" s="64"/>
      <c r="C10" s="64"/>
      <c r="D10" s="64" t="s">
        <v>255</v>
      </c>
      <c r="E10" s="65">
        <f>E9+E8+E7</f>
        <v>25145.5</v>
      </c>
      <c r="F10" s="65">
        <f>F7+F9</f>
        <v>14000</v>
      </c>
      <c r="G10" s="65">
        <f>G7</f>
        <v>1180.74</v>
      </c>
    </row>
    <row r="11" spans="1:7" s="3" customFormat="1" ht="12.75">
      <c r="A11" s="8">
        <v>750</v>
      </c>
      <c r="B11" s="8">
        <v>75095</v>
      </c>
      <c r="C11" s="8">
        <v>4210</v>
      </c>
      <c r="D11" s="8" t="s">
        <v>252</v>
      </c>
      <c r="E11" s="39">
        <v>3000</v>
      </c>
      <c r="F11" s="39">
        <v>0</v>
      </c>
      <c r="G11" s="39">
        <v>841.24</v>
      </c>
    </row>
    <row r="12" spans="1:7" s="3" customFormat="1" ht="12.75">
      <c r="A12" s="8">
        <v>921</v>
      </c>
      <c r="B12" s="8">
        <v>92109</v>
      </c>
      <c r="C12" s="8">
        <v>6050</v>
      </c>
      <c r="D12" s="8" t="s">
        <v>252</v>
      </c>
      <c r="E12" s="39">
        <v>13549</v>
      </c>
      <c r="F12" s="39">
        <v>0</v>
      </c>
      <c r="G12" s="39">
        <v>0</v>
      </c>
    </row>
    <row r="13" spans="1:7" s="63" customFormat="1" ht="12.75">
      <c r="A13" s="64"/>
      <c r="B13" s="64"/>
      <c r="C13" s="64"/>
      <c r="D13" s="64" t="s">
        <v>256</v>
      </c>
      <c r="E13" s="65">
        <f>E11+E12</f>
        <v>16549</v>
      </c>
      <c r="F13" s="65">
        <v>0</v>
      </c>
      <c r="G13" s="65">
        <f>G11+G12</f>
        <v>841.24</v>
      </c>
    </row>
    <row r="14" spans="1:7" s="3" customFormat="1" ht="12.75">
      <c r="A14" s="8">
        <v>750</v>
      </c>
      <c r="B14" s="8">
        <v>75095</v>
      </c>
      <c r="C14" s="8">
        <v>4210</v>
      </c>
      <c r="D14" s="8" t="s">
        <v>253</v>
      </c>
      <c r="E14" s="39">
        <v>1949</v>
      </c>
      <c r="F14" s="39">
        <v>1949</v>
      </c>
      <c r="G14" s="39">
        <v>2601.85</v>
      </c>
    </row>
    <row r="15" spans="1:7" s="3" customFormat="1" ht="12.75">
      <c r="A15" s="8"/>
      <c r="B15" s="8"/>
      <c r="C15" s="8">
        <v>6050</v>
      </c>
      <c r="D15" s="8" t="s">
        <v>254</v>
      </c>
      <c r="E15" s="39">
        <v>13251</v>
      </c>
      <c r="F15" s="39">
        <v>0</v>
      </c>
      <c r="G15" s="39">
        <v>0</v>
      </c>
    </row>
    <row r="16" spans="1:7" s="3" customFormat="1" ht="12.75">
      <c r="A16" s="8">
        <v>921</v>
      </c>
      <c r="B16" s="8">
        <v>92109</v>
      </c>
      <c r="C16" s="8">
        <v>4210</v>
      </c>
      <c r="D16" s="8" t="s">
        <v>254</v>
      </c>
      <c r="E16" s="39">
        <v>29</v>
      </c>
      <c r="F16" s="39">
        <v>0</v>
      </c>
      <c r="G16" s="39">
        <v>0</v>
      </c>
    </row>
    <row r="17" spans="1:7" s="63" customFormat="1" ht="12.75">
      <c r="A17" s="64"/>
      <c r="B17" s="64"/>
      <c r="C17" s="64"/>
      <c r="D17" s="64" t="s">
        <v>257</v>
      </c>
      <c r="E17" s="65">
        <f>E14+E15+E16</f>
        <v>15229</v>
      </c>
      <c r="F17" s="65">
        <f>F14</f>
        <v>1949</v>
      </c>
      <c r="G17" s="65">
        <f>G14</f>
        <v>2601.85</v>
      </c>
    </row>
    <row r="18" spans="1:7" s="3" customFormat="1" ht="12.75">
      <c r="A18" s="8">
        <v>750</v>
      </c>
      <c r="B18" s="8">
        <v>75095</v>
      </c>
      <c r="C18" s="8">
        <v>4210</v>
      </c>
      <c r="D18" s="8" t="s">
        <v>258</v>
      </c>
      <c r="E18" s="39">
        <v>399.5</v>
      </c>
      <c r="F18" s="39">
        <v>0</v>
      </c>
      <c r="G18" s="39">
        <v>1677.3</v>
      </c>
    </row>
    <row r="19" spans="1:7" s="3" customFormat="1" ht="12.75">
      <c r="A19" s="8">
        <v>921</v>
      </c>
      <c r="B19" s="8">
        <v>92109</v>
      </c>
      <c r="C19" s="8">
        <v>4210</v>
      </c>
      <c r="D19" s="8" t="s">
        <v>258</v>
      </c>
      <c r="E19" s="39">
        <v>0</v>
      </c>
      <c r="F19" s="39">
        <v>0</v>
      </c>
      <c r="G19" s="39">
        <v>2946.98</v>
      </c>
    </row>
    <row r="20" spans="1:7" s="3" customFormat="1" ht="12.75">
      <c r="A20" s="8">
        <v>921</v>
      </c>
      <c r="B20" s="8">
        <v>92109</v>
      </c>
      <c r="C20" s="8">
        <v>6050</v>
      </c>
      <c r="D20" s="8" t="s">
        <v>258</v>
      </c>
      <c r="E20" s="39">
        <v>10000</v>
      </c>
      <c r="F20" s="39">
        <v>0</v>
      </c>
      <c r="G20" s="39">
        <v>0</v>
      </c>
    </row>
    <row r="21" spans="1:7" s="63" customFormat="1" ht="12.75">
      <c r="A21" s="64"/>
      <c r="B21" s="64"/>
      <c r="C21" s="64"/>
      <c r="D21" s="64" t="s">
        <v>259</v>
      </c>
      <c r="E21" s="65">
        <f>E20+E18</f>
        <v>10399.5</v>
      </c>
      <c r="F21" s="65">
        <v>0</v>
      </c>
      <c r="G21" s="65">
        <f>G18+G19</f>
        <v>4624.28</v>
      </c>
    </row>
    <row r="22" spans="1:7" s="3" customFormat="1" ht="12.75">
      <c r="A22" s="8">
        <v>750</v>
      </c>
      <c r="B22" s="8">
        <v>75095</v>
      </c>
      <c r="C22" s="8">
        <v>4210</v>
      </c>
      <c r="D22" s="8" t="s">
        <v>260</v>
      </c>
      <c r="E22" s="39">
        <v>4208.2</v>
      </c>
      <c r="F22" s="39">
        <v>946.67</v>
      </c>
      <c r="G22" s="39">
        <v>2666.43</v>
      </c>
    </row>
    <row r="23" spans="1:7" s="3" customFormat="1" ht="12.75">
      <c r="A23" s="8">
        <v>921</v>
      </c>
      <c r="B23" s="8">
        <v>92109</v>
      </c>
      <c r="C23" s="8">
        <v>4210</v>
      </c>
      <c r="D23" s="8" t="s">
        <v>261</v>
      </c>
      <c r="E23" s="39">
        <v>0</v>
      </c>
      <c r="F23" s="39">
        <v>0</v>
      </c>
      <c r="G23" s="39">
        <v>9467.47</v>
      </c>
    </row>
    <row r="24" spans="1:7" s="3" customFormat="1" ht="12.75">
      <c r="A24" s="8">
        <v>921</v>
      </c>
      <c r="B24" s="8">
        <v>92109</v>
      </c>
      <c r="C24" s="8">
        <v>6060</v>
      </c>
      <c r="D24" s="8" t="s">
        <v>261</v>
      </c>
      <c r="E24" s="39">
        <v>5000</v>
      </c>
      <c r="F24" s="39">
        <v>0</v>
      </c>
      <c r="G24" s="39">
        <v>0</v>
      </c>
    </row>
    <row r="25" spans="1:7" s="63" customFormat="1" ht="12.75">
      <c r="A25" s="64"/>
      <c r="B25" s="64"/>
      <c r="C25" s="64"/>
      <c r="D25" s="64" t="s">
        <v>262</v>
      </c>
      <c r="E25" s="65">
        <f>E22+E24</f>
        <v>9208.2</v>
      </c>
      <c r="F25" s="65">
        <f>F22</f>
        <v>946.67</v>
      </c>
      <c r="G25" s="65">
        <f>G22+G23</f>
        <v>12133.9</v>
      </c>
    </row>
    <row r="26" spans="1:7" s="63" customFormat="1" ht="12.75">
      <c r="A26" s="8">
        <v>750</v>
      </c>
      <c r="B26" s="8">
        <v>75095</v>
      </c>
      <c r="C26" s="8">
        <v>4210</v>
      </c>
      <c r="D26" s="8" t="s">
        <v>301</v>
      </c>
      <c r="E26" s="39">
        <v>5100</v>
      </c>
      <c r="F26" s="39">
        <v>135.03</v>
      </c>
      <c r="G26" s="39">
        <v>1757.52</v>
      </c>
    </row>
    <row r="27" spans="1:7" s="63" customFormat="1" ht="12.75">
      <c r="A27" s="8"/>
      <c r="B27" s="8"/>
      <c r="C27" s="8">
        <v>4300</v>
      </c>
      <c r="D27" s="8" t="s">
        <v>263</v>
      </c>
      <c r="E27" s="39">
        <v>500</v>
      </c>
      <c r="F27" s="39">
        <v>0</v>
      </c>
      <c r="G27" s="39">
        <v>0</v>
      </c>
    </row>
    <row r="28" spans="1:7" s="3" customFormat="1" ht="12.75">
      <c r="A28" s="8">
        <v>921</v>
      </c>
      <c r="B28" s="8">
        <v>92109</v>
      </c>
      <c r="C28" s="8">
        <v>6050</v>
      </c>
      <c r="D28" s="8" t="s">
        <v>263</v>
      </c>
      <c r="E28" s="39">
        <v>6000</v>
      </c>
      <c r="F28" s="39">
        <v>6000</v>
      </c>
      <c r="G28" s="39">
        <v>0</v>
      </c>
    </row>
    <row r="29" spans="1:7" s="3" customFormat="1" ht="12.75">
      <c r="A29" s="8">
        <v>926</v>
      </c>
      <c r="B29" s="8">
        <v>92601</v>
      </c>
      <c r="C29" s="8">
        <v>4270</v>
      </c>
      <c r="D29" s="8" t="s">
        <v>301</v>
      </c>
      <c r="E29" s="39">
        <v>763.6</v>
      </c>
      <c r="F29" s="39">
        <v>0</v>
      </c>
      <c r="G29" s="39">
        <v>0</v>
      </c>
    </row>
    <row r="30" spans="1:7" s="63" customFormat="1" ht="12.75">
      <c r="A30" s="64"/>
      <c r="B30" s="64"/>
      <c r="C30" s="64"/>
      <c r="D30" s="64" t="s">
        <v>264</v>
      </c>
      <c r="E30" s="65">
        <f>E26+E27+E28+E29</f>
        <v>12363.6</v>
      </c>
      <c r="F30" s="65">
        <f>F26+F27+F28+F29</f>
        <v>6135.03</v>
      </c>
      <c r="G30" s="65">
        <f>G26</f>
        <v>1757.52</v>
      </c>
    </row>
    <row r="31" spans="1:7" s="3" customFormat="1" ht="12.75">
      <c r="A31" s="8">
        <v>750</v>
      </c>
      <c r="B31" s="8">
        <v>75095</v>
      </c>
      <c r="C31" s="8">
        <v>6060</v>
      </c>
      <c r="D31" s="8" t="s">
        <v>265</v>
      </c>
      <c r="E31" s="39">
        <v>6000</v>
      </c>
      <c r="F31" s="39">
        <v>0</v>
      </c>
      <c r="G31" s="39">
        <v>0</v>
      </c>
    </row>
    <row r="32" spans="1:7" s="3" customFormat="1" ht="12.75">
      <c r="A32" s="8">
        <v>750</v>
      </c>
      <c r="B32" s="8">
        <v>75095</v>
      </c>
      <c r="C32" s="8">
        <v>4210</v>
      </c>
      <c r="D32" s="8" t="s">
        <v>265</v>
      </c>
      <c r="E32" s="39">
        <v>2306.7</v>
      </c>
      <c r="F32" s="39">
        <v>900</v>
      </c>
      <c r="G32" s="39">
        <v>2362.79</v>
      </c>
    </row>
    <row r="33" spans="1:7" s="63" customFormat="1" ht="12.75">
      <c r="A33" s="64"/>
      <c r="B33" s="64"/>
      <c r="C33" s="64"/>
      <c r="D33" s="64" t="s">
        <v>266</v>
      </c>
      <c r="E33" s="65">
        <f>E31+E32</f>
        <v>8306.7</v>
      </c>
      <c r="F33" s="65">
        <f>F31+F32</f>
        <v>900</v>
      </c>
      <c r="G33" s="65">
        <f>G32</f>
        <v>2362.79</v>
      </c>
    </row>
    <row r="34" spans="1:7" s="3" customFormat="1" ht="12.75">
      <c r="A34" s="8">
        <v>921</v>
      </c>
      <c r="B34" s="8">
        <v>92109</v>
      </c>
      <c r="C34" s="8">
        <v>6060</v>
      </c>
      <c r="D34" s="8" t="s">
        <v>267</v>
      </c>
      <c r="E34" s="39">
        <v>9948.7</v>
      </c>
      <c r="F34" s="39">
        <v>9948.7</v>
      </c>
      <c r="G34" s="39">
        <v>12164.05</v>
      </c>
    </row>
    <row r="35" spans="1:7" s="63" customFormat="1" ht="12.75">
      <c r="A35" s="64"/>
      <c r="B35" s="64"/>
      <c r="C35" s="64"/>
      <c r="D35" s="64" t="s">
        <v>268</v>
      </c>
      <c r="E35" s="65">
        <f>E34</f>
        <v>9948.7</v>
      </c>
      <c r="F35" s="65">
        <f>F34</f>
        <v>9948.7</v>
      </c>
      <c r="G35" s="65">
        <f>G34</f>
        <v>12164.05</v>
      </c>
    </row>
    <row r="36" spans="1:7" s="3" customFormat="1" ht="12.75">
      <c r="A36" s="8">
        <v>750</v>
      </c>
      <c r="B36" s="8">
        <v>75095</v>
      </c>
      <c r="C36" s="8">
        <v>4210</v>
      </c>
      <c r="D36" s="8" t="s">
        <v>269</v>
      </c>
      <c r="E36" s="39">
        <v>1000</v>
      </c>
      <c r="F36" s="39">
        <v>1000</v>
      </c>
      <c r="G36" s="39">
        <v>2490.36</v>
      </c>
    </row>
    <row r="37" spans="1:7" s="3" customFormat="1" ht="12.75">
      <c r="A37" s="8">
        <v>710</v>
      </c>
      <c r="B37" s="8">
        <v>71035</v>
      </c>
      <c r="C37" s="8">
        <v>4270</v>
      </c>
      <c r="D37" s="8" t="s">
        <v>270</v>
      </c>
      <c r="E37" s="39">
        <v>9632.3</v>
      </c>
      <c r="F37" s="39">
        <v>0</v>
      </c>
      <c r="G37" s="39">
        <v>0</v>
      </c>
    </row>
    <row r="38" spans="1:7" s="3" customFormat="1" ht="12.75">
      <c r="A38" s="8">
        <v>921</v>
      </c>
      <c r="B38" s="8">
        <v>92109</v>
      </c>
      <c r="C38" s="8">
        <v>4270</v>
      </c>
      <c r="D38" s="8" t="s">
        <v>269</v>
      </c>
      <c r="E38" s="39">
        <v>5000</v>
      </c>
      <c r="F38" s="39">
        <v>0</v>
      </c>
      <c r="G38" s="39">
        <v>0</v>
      </c>
    </row>
    <row r="39" spans="1:7" s="3" customFormat="1" ht="12.75">
      <c r="A39" s="8">
        <v>754</v>
      </c>
      <c r="B39" s="8">
        <v>75412</v>
      </c>
      <c r="C39" s="8">
        <v>4270</v>
      </c>
      <c r="D39" s="8" t="s">
        <v>271</v>
      </c>
      <c r="E39" s="39">
        <v>8000</v>
      </c>
      <c r="F39" s="39">
        <v>0</v>
      </c>
      <c r="G39" s="39">
        <v>0</v>
      </c>
    </row>
    <row r="40" spans="1:7" s="63" customFormat="1" ht="12.75">
      <c r="A40" s="64"/>
      <c r="B40" s="64"/>
      <c r="C40" s="64"/>
      <c r="D40" s="64" t="s">
        <v>272</v>
      </c>
      <c r="E40" s="65">
        <f>E36+E37+E38+E39</f>
        <v>23632.3</v>
      </c>
      <c r="F40" s="65">
        <f>F36</f>
        <v>1000</v>
      </c>
      <c r="G40" s="65">
        <f>G36</f>
        <v>2490.36</v>
      </c>
    </row>
    <row r="41" spans="1:7" s="3" customFormat="1" ht="12.75">
      <c r="A41" s="8">
        <v>750</v>
      </c>
      <c r="B41" s="8">
        <v>75095</v>
      </c>
      <c r="C41" s="8">
        <v>4210</v>
      </c>
      <c r="D41" s="8" t="s">
        <v>273</v>
      </c>
      <c r="E41" s="39">
        <v>3208.9</v>
      </c>
      <c r="F41" s="39">
        <v>0</v>
      </c>
      <c r="G41" s="39">
        <v>1767.2</v>
      </c>
    </row>
    <row r="42" spans="1:7" s="3" customFormat="1" ht="12.75">
      <c r="A42" s="8"/>
      <c r="B42" s="8"/>
      <c r="C42" s="8">
        <v>4300</v>
      </c>
      <c r="D42" s="8" t="s">
        <v>273</v>
      </c>
      <c r="E42" s="39">
        <v>700</v>
      </c>
      <c r="F42" s="39">
        <v>0</v>
      </c>
      <c r="G42" s="39">
        <v>0</v>
      </c>
    </row>
    <row r="43" spans="1:7" s="3" customFormat="1" ht="12.75">
      <c r="A43" s="8">
        <v>921</v>
      </c>
      <c r="B43" s="8">
        <v>92109</v>
      </c>
      <c r="C43" s="8">
        <v>6060</v>
      </c>
      <c r="D43" s="8" t="s">
        <v>274</v>
      </c>
      <c r="E43" s="39">
        <v>10000</v>
      </c>
      <c r="F43" s="39">
        <v>0</v>
      </c>
      <c r="G43" s="39">
        <v>0</v>
      </c>
    </row>
    <row r="44" spans="1:7" s="63" customFormat="1" ht="12.75">
      <c r="A44" s="64"/>
      <c r="B44" s="64"/>
      <c r="C44" s="64"/>
      <c r="D44" s="64" t="s">
        <v>275</v>
      </c>
      <c r="E44" s="65">
        <f>E43+E42+E41</f>
        <v>13908.9</v>
      </c>
      <c r="F44" s="65">
        <v>0</v>
      </c>
      <c r="G44" s="65">
        <f>G41</f>
        <v>1767.2</v>
      </c>
    </row>
    <row r="45" spans="1:7" s="3" customFormat="1" ht="12.75">
      <c r="A45" s="8">
        <v>750</v>
      </c>
      <c r="B45" s="8">
        <v>75095</v>
      </c>
      <c r="C45" s="8">
        <v>4210</v>
      </c>
      <c r="D45" s="8" t="s">
        <v>276</v>
      </c>
      <c r="E45" s="39">
        <v>6783.9</v>
      </c>
      <c r="F45" s="39">
        <v>2500</v>
      </c>
      <c r="G45" s="39">
        <v>655.9</v>
      </c>
    </row>
    <row r="46" spans="1:7" s="3" customFormat="1" ht="12.75">
      <c r="A46" s="8">
        <v>754</v>
      </c>
      <c r="B46" s="8">
        <v>75412</v>
      </c>
      <c r="C46" s="8">
        <v>4210</v>
      </c>
      <c r="D46" s="8" t="s">
        <v>277</v>
      </c>
      <c r="E46" s="39">
        <v>1000</v>
      </c>
      <c r="F46" s="39">
        <v>1000</v>
      </c>
      <c r="G46" s="39">
        <v>0</v>
      </c>
    </row>
    <row r="47" spans="1:7" s="3" customFormat="1" ht="12.75">
      <c r="A47" s="8">
        <v>921</v>
      </c>
      <c r="B47" s="8">
        <v>92109</v>
      </c>
      <c r="C47" s="8">
        <v>4210</v>
      </c>
      <c r="D47" s="8" t="s">
        <v>277</v>
      </c>
      <c r="E47" s="39">
        <v>4000</v>
      </c>
      <c r="F47" s="39">
        <v>0</v>
      </c>
      <c r="G47" s="39">
        <v>0</v>
      </c>
    </row>
    <row r="48" spans="1:7" s="63" customFormat="1" ht="12.75">
      <c r="A48" s="64"/>
      <c r="B48" s="64"/>
      <c r="C48" s="64"/>
      <c r="D48" s="64" t="s">
        <v>278</v>
      </c>
      <c r="E48" s="65">
        <f>E45+E46+E47</f>
        <v>11783.9</v>
      </c>
      <c r="F48" s="65">
        <f>F45+F46</f>
        <v>3500</v>
      </c>
      <c r="G48" s="65">
        <f>G45</f>
        <v>655.9</v>
      </c>
    </row>
    <row r="49" spans="1:7" ht="12.75">
      <c r="A49" s="282" t="s">
        <v>7</v>
      </c>
      <c r="B49" s="282"/>
      <c r="C49" s="282"/>
      <c r="D49" s="282"/>
      <c r="E49" s="60">
        <f>E10+E13+E17+E21+E25+E30+E33+E35+E40+E44+E48</f>
        <v>156475.3</v>
      </c>
      <c r="F49" s="60">
        <f>F7+F9+F14+F22+F26+F28+F32+F34+F36+F45+F46</f>
        <v>38379.399999999994</v>
      </c>
      <c r="G49" s="60">
        <f>G10+G13+G17+G21+G25+G30+G33+G35+G40+G44+G48</f>
        <v>42579.83</v>
      </c>
    </row>
    <row r="50" spans="2:5" ht="12.75">
      <c r="B50" s="9"/>
      <c r="C50" s="9"/>
      <c r="D50" s="9"/>
      <c r="E50" s="9"/>
    </row>
    <row r="51" spans="1:5" ht="12.75">
      <c r="A51" s="248"/>
      <c r="B51" s="248"/>
      <c r="C51" s="248"/>
      <c r="D51" s="248"/>
      <c r="E51" s="9"/>
    </row>
    <row r="52" spans="2:5" ht="12.75">
      <c r="B52" s="9"/>
      <c r="C52" s="9"/>
      <c r="D52" s="9"/>
      <c r="E52" s="9"/>
    </row>
    <row r="53" spans="2:5" ht="12.75">
      <c r="B53" s="9"/>
      <c r="C53" s="9"/>
      <c r="D53" s="9"/>
      <c r="E53" s="9"/>
    </row>
    <row r="54" spans="2:5" ht="12.75">
      <c r="B54" s="9"/>
      <c r="C54" s="9"/>
      <c r="D54" s="9"/>
      <c r="E54" s="9"/>
    </row>
    <row r="55" spans="2:5" ht="12.75">
      <c r="B55" s="9"/>
      <c r="C55" s="9"/>
      <c r="D55" s="9"/>
      <c r="E55" s="9"/>
    </row>
    <row r="56" spans="2:5" ht="12.75">
      <c r="B56" s="9"/>
      <c r="C56" s="9"/>
      <c r="D56" s="9"/>
      <c r="E56" s="9"/>
    </row>
    <row r="57" spans="2:5" ht="12.75">
      <c r="B57" s="9"/>
      <c r="C57" s="9"/>
      <c r="D57" s="9"/>
      <c r="E57" s="9"/>
    </row>
    <row r="58" spans="2:5" ht="12.75">
      <c r="B58" s="9"/>
      <c r="C58" s="9"/>
      <c r="D58" s="9"/>
      <c r="E58" s="9"/>
    </row>
    <row r="59" spans="2:5" ht="12.75">
      <c r="B59" s="9"/>
      <c r="C59" s="9"/>
      <c r="D59" s="9"/>
      <c r="E59" s="9"/>
    </row>
  </sheetData>
  <sheetProtection/>
  <mergeCells count="10">
    <mergeCell ref="A49:D49"/>
    <mergeCell ref="A51:D51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8" right="0.54" top="1.03" bottom="0.5905511811023623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I56"/>
  <sheetViews>
    <sheetView zoomScalePageLayoutView="0" workbookViewId="0" topLeftCell="A7">
      <selection activeCell="C4" sqref="C4:I56"/>
    </sheetView>
  </sheetViews>
  <sheetFormatPr defaultColWidth="9.00390625" defaultRowHeight="12.75"/>
  <cols>
    <col min="6" max="8" width="18.125" style="0" customWidth="1"/>
    <col min="9" max="9" width="14.00390625" style="0" customWidth="1"/>
  </cols>
  <sheetData>
    <row r="3" ht="51.75" customHeight="1">
      <c r="I3" s="76" t="s">
        <v>283</v>
      </c>
    </row>
    <row r="4" spans="3:9" ht="55.5" customHeight="1">
      <c r="C4" s="262" t="s">
        <v>300</v>
      </c>
      <c r="D4" s="262"/>
      <c r="E4" s="262"/>
      <c r="F4" s="262"/>
      <c r="G4" s="262"/>
      <c r="H4" s="262"/>
      <c r="I4" s="262"/>
    </row>
    <row r="5" spans="3:9" ht="15.75">
      <c r="C5" s="1"/>
      <c r="D5" s="1"/>
      <c r="E5" s="1"/>
      <c r="F5" s="1"/>
      <c r="G5" s="1"/>
      <c r="H5" s="1"/>
      <c r="I5" s="1"/>
    </row>
    <row r="6" spans="3:9" ht="12.75" customHeight="1">
      <c r="C6" s="253" t="s">
        <v>1</v>
      </c>
      <c r="D6" s="253" t="s">
        <v>8</v>
      </c>
      <c r="E6" s="253" t="s">
        <v>9</v>
      </c>
      <c r="F6" s="253" t="s">
        <v>57</v>
      </c>
      <c r="G6" s="4"/>
      <c r="H6" s="4"/>
      <c r="I6" s="4"/>
    </row>
    <row r="7" spans="3:9" ht="25.5">
      <c r="C7" s="253"/>
      <c r="D7" s="253"/>
      <c r="E7" s="253"/>
      <c r="F7" s="253"/>
      <c r="G7" s="4" t="s">
        <v>302</v>
      </c>
      <c r="H7" s="4"/>
      <c r="I7" s="4" t="s">
        <v>55</v>
      </c>
    </row>
    <row r="8" spans="3:9" ht="12.75">
      <c r="C8" s="6">
        <v>1</v>
      </c>
      <c r="D8" s="6">
        <v>2</v>
      </c>
      <c r="E8" s="6">
        <v>3</v>
      </c>
      <c r="F8" s="6">
        <v>4</v>
      </c>
      <c r="G8" s="6">
        <v>5</v>
      </c>
      <c r="H8" s="6"/>
      <c r="I8" s="6">
        <v>6</v>
      </c>
    </row>
    <row r="9" spans="3:9" ht="12.75">
      <c r="C9" s="7">
        <v>750</v>
      </c>
      <c r="D9" s="7">
        <v>75095</v>
      </c>
      <c r="E9" s="7">
        <v>4270</v>
      </c>
      <c r="F9" s="7" t="s">
        <v>251</v>
      </c>
      <c r="G9" s="7" t="s">
        <v>304</v>
      </c>
      <c r="H9" s="38">
        <v>5145.5</v>
      </c>
      <c r="I9" s="38"/>
    </row>
    <row r="10" spans="3:9" ht="12.75">
      <c r="C10" s="8">
        <v>750</v>
      </c>
      <c r="D10" s="8">
        <v>75095</v>
      </c>
      <c r="E10" s="8">
        <v>4210</v>
      </c>
      <c r="F10" s="8" t="s">
        <v>251</v>
      </c>
      <c r="G10" s="8" t="s">
        <v>306</v>
      </c>
      <c r="H10" s="39">
        <v>3500</v>
      </c>
      <c r="I10" s="39"/>
    </row>
    <row r="11" spans="3:9" ht="25.5">
      <c r="C11" s="8">
        <v>750</v>
      </c>
      <c r="D11" s="8">
        <v>75095</v>
      </c>
      <c r="E11" s="8">
        <v>4210</v>
      </c>
      <c r="F11" s="8" t="s">
        <v>251</v>
      </c>
      <c r="G11" s="7" t="s">
        <v>307</v>
      </c>
      <c r="H11" s="39">
        <v>2000</v>
      </c>
      <c r="I11" s="39"/>
    </row>
    <row r="12" spans="3:9" ht="12.75">
      <c r="C12" s="8">
        <v>710</v>
      </c>
      <c r="D12" s="8">
        <v>71035</v>
      </c>
      <c r="E12" s="8">
        <v>4210</v>
      </c>
      <c r="F12" s="8" t="s">
        <v>251</v>
      </c>
      <c r="G12" s="8" t="s">
        <v>305</v>
      </c>
      <c r="H12" s="39">
        <v>2500</v>
      </c>
      <c r="I12" s="39"/>
    </row>
    <row r="13" spans="3:9" ht="25.5">
      <c r="C13" s="8">
        <v>710</v>
      </c>
      <c r="D13" s="8">
        <v>71035</v>
      </c>
      <c r="E13" s="8">
        <v>4270</v>
      </c>
      <c r="F13" s="8" t="s">
        <v>251</v>
      </c>
      <c r="G13" s="7" t="s">
        <v>303</v>
      </c>
      <c r="H13" s="39">
        <v>12000</v>
      </c>
      <c r="I13" s="39"/>
    </row>
    <row r="14" spans="3:9" ht="24" customHeight="1">
      <c r="C14" s="64"/>
      <c r="D14" s="64"/>
      <c r="E14" s="64"/>
      <c r="F14" s="64" t="s">
        <v>255</v>
      </c>
      <c r="G14" s="64"/>
      <c r="H14" s="65">
        <f>H9+H10+H11+H12+H13</f>
        <v>25145.5</v>
      </c>
      <c r="I14" s="65"/>
    </row>
    <row r="15" spans="3:9" ht="12.75">
      <c r="C15" s="8">
        <v>750</v>
      </c>
      <c r="D15" s="8">
        <v>75095</v>
      </c>
      <c r="E15" s="8">
        <v>4210</v>
      </c>
      <c r="F15" s="8" t="s">
        <v>252</v>
      </c>
      <c r="G15" s="8" t="s">
        <v>306</v>
      </c>
      <c r="H15" s="39">
        <v>3000</v>
      </c>
      <c r="I15" s="39"/>
    </row>
    <row r="16" spans="3:9" ht="25.5">
      <c r="C16" s="8">
        <v>921</v>
      </c>
      <c r="D16" s="8">
        <v>92109</v>
      </c>
      <c r="E16" s="8">
        <v>6060</v>
      </c>
      <c r="F16" s="8" t="s">
        <v>252</v>
      </c>
      <c r="G16" s="8" t="s">
        <v>308</v>
      </c>
      <c r="H16" s="39">
        <v>13549</v>
      </c>
      <c r="I16" s="39"/>
    </row>
    <row r="17" spans="3:9" ht="27" customHeight="1">
      <c r="C17" s="64"/>
      <c r="D17" s="64"/>
      <c r="E17" s="64"/>
      <c r="F17" s="64" t="s">
        <v>256</v>
      </c>
      <c r="G17" s="64"/>
      <c r="H17" s="65">
        <f>H15+H16</f>
        <v>16549</v>
      </c>
      <c r="I17" s="65"/>
    </row>
    <row r="18" spans="3:9" ht="12.75">
      <c r="C18" s="8">
        <v>750</v>
      </c>
      <c r="D18" s="8">
        <v>75095</v>
      </c>
      <c r="E18" s="8">
        <v>4210</v>
      </c>
      <c r="F18" s="8" t="s">
        <v>253</v>
      </c>
      <c r="G18" s="8" t="s">
        <v>309</v>
      </c>
      <c r="H18" s="39">
        <v>1700</v>
      </c>
      <c r="I18" s="39"/>
    </row>
    <row r="19" spans="3:9" ht="25.5">
      <c r="C19" s="8"/>
      <c r="D19" s="8"/>
      <c r="E19" s="8">
        <v>6050</v>
      </c>
      <c r="F19" s="8" t="s">
        <v>254</v>
      </c>
      <c r="G19" s="8" t="s">
        <v>310</v>
      </c>
      <c r="H19" s="39">
        <v>13500</v>
      </c>
      <c r="I19" s="39"/>
    </row>
    <row r="20" spans="3:9" ht="12.75">
      <c r="C20" s="8">
        <v>921</v>
      </c>
      <c r="D20" s="8">
        <v>92109</v>
      </c>
      <c r="E20" s="8">
        <v>4210</v>
      </c>
      <c r="F20" s="8" t="s">
        <v>254</v>
      </c>
      <c r="G20" s="8" t="s">
        <v>311</v>
      </c>
      <c r="H20" s="39">
        <v>29</v>
      </c>
      <c r="I20" s="39"/>
    </row>
    <row r="21" spans="3:9" ht="24.75" customHeight="1">
      <c r="C21" s="64"/>
      <c r="D21" s="64"/>
      <c r="E21" s="64"/>
      <c r="F21" s="64" t="s">
        <v>257</v>
      </c>
      <c r="G21" s="64"/>
      <c r="H21" s="65">
        <f>H20+H19+H18</f>
        <v>15229</v>
      </c>
      <c r="I21" s="65"/>
    </row>
    <row r="22" spans="3:9" ht="12.75">
      <c r="C22" s="8">
        <v>750</v>
      </c>
      <c r="D22" s="8">
        <v>75095</v>
      </c>
      <c r="E22" s="8">
        <v>4210</v>
      </c>
      <c r="F22" s="8" t="s">
        <v>258</v>
      </c>
      <c r="G22" s="8" t="s">
        <v>313</v>
      </c>
      <c r="H22" s="39">
        <v>399.5</v>
      </c>
      <c r="I22" s="39"/>
    </row>
    <row r="23" spans="3:9" ht="25.5">
      <c r="C23" s="8">
        <v>921</v>
      </c>
      <c r="D23" s="8">
        <v>92109</v>
      </c>
      <c r="E23" s="8">
        <v>6050</v>
      </c>
      <c r="F23" s="8" t="s">
        <v>258</v>
      </c>
      <c r="G23" s="8" t="s">
        <v>312</v>
      </c>
      <c r="H23" s="39">
        <v>10000</v>
      </c>
      <c r="I23" s="39"/>
    </row>
    <row r="24" spans="3:9" ht="28.5" customHeight="1">
      <c r="C24" s="64"/>
      <c r="D24" s="64"/>
      <c r="E24" s="64"/>
      <c r="F24" s="64" t="s">
        <v>259</v>
      </c>
      <c r="G24" s="64"/>
      <c r="H24" s="65">
        <f>H23+H22</f>
        <v>10399.5</v>
      </c>
      <c r="I24" s="65"/>
    </row>
    <row r="25" spans="3:9" ht="12.75">
      <c r="C25" s="8">
        <v>750</v>
      </c>
      <c r="D25" s="8">
        <v>75095</v>
      </c>
      <c r="E25" s="8">
        <v>4210</v>
      </c>
      <c r="F25" s="8" t="s">
        <v>260</v>
      </c>
      <c r="G25" s="8" t="s">
        <v>306</v>
      </c>
      <c r="H25" s="39">
        <v>3500</v>
      </c>
      <c r="I25" s="39"/>
    </row>
    <row r="26" spans="3:9" ht="12.75">
      <c r="C26" s="8">
        <v>750</v>
      </c>
      <c r="D26" s="8">
        <v>75095</v>
      </c>
      <c r="E26" s="8">
        <v>4210</v>
      </c>
      <c r="F26" s="8" t="s">
        <v>261</v>
      </c>
      <c r="G26" s="8" t="s">
        <v>314</v>
      </c>
      <c r="H26" s="39">
        <v>708.2</v>
      </c>
      <c r="I26" s="39"/>
    </row>
    <row r="27" spans="3:9" ht="25.5">
      <c r="C27" s="8">
        <v>921</v>
      </c>
      <c r="D27" s="8">
        <v>92109</v>
      </c>
      <c r="E27" s="8">
        <v>6060</v>
      </c>
      <c r="F27" s="8" t="s">
        <v>261</v>
      </c>
      <c r="G27" s="8" t="s">
        <v>308</v>
      </c>
      <c r="H27" s="39">
        <v>5000</v>
      </c>
      <c r="I27" s="39"/>
    </row>
    <row r="28" spans="3:9" ht="24" customHeight="1">
      <c r="C28" s="64"/>
      <c r="D28" s="64"/>
      <c r="E28" s="64"/>
      <c r="F28" s="64" t="s">
        <v>262</v>
      </c>
      <c r="G28" s="64"/>
      <c r="H28" s="65">
        <f>H25+H26+H27</f>
        <v>9208.2</v>
      </c>
      <c r="I28" s="65"/>
    </row>
    <row r="29" spans="3:9" ht="12.75">
      <c r="C29" s="8">
        <v>750</v>
      </c>
      <c r="D29" s="8">
        <v>75095</v>
      </c>
      <c r="E29" s="8">
        <v>4210</v>
      </c>
      <c r="F29" s="8" t="s">
        <v>301</v>
      </c>
      <c r="G29" s="8" t="s">
        <v>316</v>
      </c>
      <c r="H29" s="39">
        <v>3500</v>
      </c>
      <c r="I29" s="39"/>
    </row>
    <row r="30" spans="3:9" ht="12.75">
      <c r="C30" s="8">
        <v>750</v>
      </c>
      <c r="D30" s="8">
        <v>75095</v>
      </c>
      <c r="E30" s="8">
        <v>4210</v>
      </c>
      <c r="F30" s="8" t="s">
        <v>263</v>
      </c>
      <c r="G30" s="8" t="s">
        <v>319</v>
      </c>
      <c r="H30" s="39">
        <v>1600</v>
      </c>
      <c r="I30" s="39"/>
    </row>
    <row r="31" spans="3:9" ht="12.75">
      <c r="C31" s="8"/>
      <c r="D31" s="8"/>
      <c r="E31" s="8">
        <v>4300</v>
      </c>
      <c r="F31" s="8" t="s">
        <v>263</v>
      </c>
      <c r="G31" s="8" t="s">
        <v>318</v>
      </c>
      <c r="H31" s="39">
        <v>500</v>
      </c>
      <c r="I31" s="39"/>
    </row>
    <row r="32" spans="3:9" ht="25.5">
      <c r="C32" s="8">
        <v>921</v>
      </c>
      <c r="D32" s="8">
        <v>92109</v>
      </c>
      <c r="E32" s="8">
        <v>6050</v>
      </c>
      <c r="F32" s="8" t="s">
        <v>263</v>
      </c>
      <c r="G32" s="8" t="s">
        <v>315</v>
      </c>
      <c r="H32" s="39">
        <v>6000</v>
      </c>
      <c r="I32" s="39"/>
    </row>
    <row r="33" spans="3:9" ht="25.5">
      <c r="C33" s="8">
        <v>926</v>
      </c>
      <c r="D33" s="8">
        <v>92601</v>
      </c>
      <c r="E33" s="8">
        <v>4270</v>
      </c>
      <c r="F33" s="8" t="s">
        <v>301</v>
      </c>
      <c r="G33" s="8" t="s">
        <v>317</v>
      </c>
      <c r="H33" s="39">
        <v>763.5</v>
      </c>
      <c r="I33" s="39"/>
    </row>
    <row r="34" spans="3:9" ht="28.5" customHeight="1">
      <c r="C34" s="64"/>
      <c r="D34" s="64"/>
      <c r="E34" s="64"/>
      <c r="F34" s="64" t="s">
        <v>264</v>
      </c>
      <c r="G34" s="64"/>
      <c r="H34" s="65">
        <f>H29+H30+H31+H32+H33</f>
        <v>12363.5</v>
      </c>
      <c r="I34" s="65"/>
    </row>
    <row r="35" spans="3:9" ht="25.5">
      <c r="C35" s="8">
        <v>750</v>
      </c>
      <c r="D35" s="8">
        <v>75095</v>
      </c>
      <c r="E35" s="8">
        <v>6060</v>
      </c>
      <c r="F35" s="8" t="s">
        <v>265</v>
      </c>
      <c r="G35" s="8" t="s">
        <v>320</v>
      </c>
      <c r="H35" s="39">
        <v>6000</v>
      </c>
      <c r="I35" s="39"/>
    </row>
    <row r="36" spans="3:9" ht="25.5">
      <c r="C36" s="8">
        <v>750</v>
      </c>
      <c r="D36" s="8">
        <v>75095</v>
      </c>
      <c r="E36" s="8">
        <v>4210</v>
      </c>
      <c r="F36" s="8" t="s">
        <v>265</v>
      </c>
      <c r="G36" s="8" t="s">
        <v>321</v>
      </c>
      <c r="H36" s="39">
        <v>2306.7</v>
      </c>
      <c r="I36" s="39"/>
    </row>
    <row r="37" spans="3:9" ht="12.75">
      <c r="C37" s="64"/>
      <c r="D37" s="64"/>
      <c r="E37" s="64"/>
      <c r="F37" s="64" t="s">
        <v>266</v>
      </c>
      <c r="G37" s="64"/>
      <c r="H37" s="65">
        <f>H35+H36</f>
        <v>8306.7</v>
      </c>
      <c r="I37" s="65"/>
    </row>
    <row r="38" spans="3:9" ht="25.5">
      <c r="C38" s="8">
        <v>921</v>
      </c>
      <c r="D38" s="8">
        <v>92109</v>
      </c>
      <c r="E38" s="8">
        <v>6060</v>
      </c>
      <c r="F38" s="8" t="s">
        <v>267</v>
      </c>
      <c r="G38" s="8" t="s">
        <v>322</v>
      </c>
      <c r="H38" s="39">
        <v>9948.7</v>
      </c>
      <c r="I38" s="39"/>
    </row>
    <row r="39" spans="3:9" ht="12.75">
      <c r="C39" s="64"/>
      <c r="D39" s="64"/>
      <c r="E39" s="64"/>
      <c r="F39" s="64" t="s">
        <v>268</v>
      </c>
      <c r="G39" s="64"/>
      <c r="H39" s="65">
        <f>H38</f>
        <v>9948.7</v>
      </c>
      <c r="I39" s="65"/>
    </row>
    <row r="40" spans="3:9" ht="12.75">
      <c r="C40" s="8">
        <v>750</v>
      </c>
      <c r="D40" s="8">
        <v>75095</v>
      </c>
      <c r="E40" s="8">
        <v>4210</v>
      </c>
      <c r="F40" s="8" t="s">
        <v>269</v>
      </c>
      <c r="G40" s="8" t="s">
        <v>324</v>
      </c>
      <c r="H40" s="39">
        <v>1000</v>
      </c>
      <c r="I40" s="39"/>
    </row>
    <row r="41" spans="3:9" ht="25.5">
      <c r="C41" s="8">
        <v>710</v>
      </c>
      <c r="D41" s="8">
        <v>71035</v>
      </c>
      <c r="E41" s="8">
        <v>4270</v>
      </c>
      <c r="F41" s="8" t="s">
        <v>270</v>
      </c>
      <c r="G41" s="8" t="s">
        <v>323</v>
      </c>
      <c r="H41" s="39">
        <v>9632.3</v>
      </c>
      <c r="I41" s="39"/>
    </row>
    <row r="42" spans="3:9" ht="12.75">
      <c r="C42" s="8">
        <v>921</v>
      </c>
      <c r="D42" s="8">
        <v>92109</v>
      </c>
      <c r="E42" s="8">
        <v>4270</v>
      </c>
      <c r="F42" s="8" t="s">
        <v>269</v>
      </c>
      <c r="G42" s="8" t="s">
        <v>325</v>
      </c>
      <c r="H42" s="39">
        <v>5000</v>
      </c>
      <c r="I42" s="39"/>
    </row>
    <row r="43" spans="3:9" ht="25.5">
      <c r="C43" s="8">
        <v>754</v>
      </c>
      <c r="D43" s="8">
        <v>75412</v>
      </c>
      <c r="E43" s="8">
        <v>4270</v>
      </c>
      <c r="F43" s="8" t="s">
        <v>271</v>
      </c>
      <c r="G43" s="8" t="s">
        <v>326</v>
      </c>
      <c r="H43" s="39">
        <v>8000</v>
      </c>
      <c r="I43" s="39"/>
    </row>
    <row r="44" spans="3:9" ht="26.25" customHeight="1">
      <c r="C44" s="64"/>
      <c r="D44" s="64"/>
      <c r="E44" s="64"/>
      <c r="F44" s="64" t="s">
        <v>272</v>
      </c>
      <c r="G44" s="64"/>
      <c r="H44" s="65">
        <f>H40+H41+H42+H43</f>
        <v>23632.3</v>
      </c>
      <c r="I44" s="65"/>
    </row>
    <row r="45" spans="3:9" ht="12.75">
      <c r="C45" s="8">
        <v>750</v>
      </c>
      <c r="D45" s="8">
        <v>75095</v>
      </c>
      <c r="E45" s="8">
        <v>4210</v>
      </c>
      <c r="F45" s="8" t="s">
        <v>273</v>
      </c>
      <c r="G45" s="8" t="s">
        <v>327</v>
      </c>
      <c r="H45" s="39">
        <v>3208.9</v>
      </c>
      <c r="I45" s="39"/>
    </row>
    <row r="46" spans="3:9" ht="12.75">
      <c r="C46" s="8"/>
      <c r="D46" s="8"/>
      <c r="E46" s="8">
        <v>4300</v>
      </c>
      <c r="F46" s="8" t="s">
        <v>273</v>
      </c>
      <c r="G46" s="8" t="s">
        <v>328</v>
      </c>
      <c r="H46" s="39">
        <v>700</v>
      </c>
      <c r="I46" s="39"/>
    </row>
    <row r="47" spans="3:9" ht="25.5">
      <c r="C47" s="8">
        <v>921</v>
      </c>
      <c r="D47" s="8">
        <v>92109</v>
      </c>
      <c r="E47" s="8">
        <v>6060</v>
      </c>
      <c r="F47" s="8" t="s">
        <v>274</v>
      </c>
      <c r="G47" s="8" t="s">
        <v>329</v>
      </c>
      <c r="H47" s="39">
        <v>10000</v>
      </c>
      <c r="I47" s="39"/>
    </row>
    <row r="48" spans="3:9" ht="22.5" customHeight="1">
      <c r="C48" s="64"/>
      <c r="D48" s="64"/>
      <c r="E48" s="64"/>
      <c r="F48" s="64" t="s">
        <v>275</v>
      </c>
      <c r="G48" s="64"/>
      <c r="H48" s="65">
        <f>H47+H46+H45</f>
        <v>13908.9</v>
      </c>
      <c r="I48" s="65"/>
    </row>
    <row r="49" spans="3:9" ht="14.25" customHeight="1">
      <c r="C49" s="8">
        <v>750</v>
      </c>
      <c r="D49" s="8">
        <v>75095</v>
      </c>
      <c r="E49" s="8">
        <v>4210</v>
      </c>
      <c r="F49" s="8" t="s">
        <v>276</v>
      </c>
      <c r="G49" s="8" t="s">
        <v>309</v>
      </c>
      <c r="H49" s="39">
        <v>2391</v>
      </c>
      <c r="I49" s="39"/>
    </row>
    <row r="50" spans="3:9" ht="12.75">
      <c r="C50" s="8"/>
      <c r="D50" s="8"/>
      <c r="E50" s="8">
        <v>4210</v>
      </c>
      <c r="F50" s="8" t="s">
        <v>330</v>
      </c>
      <c r="G50" s="8" t="s">
        <v>306</v>
      </c>
      <c r="H50" s="39">
        <v>2000</v>
      </c>
      <c r="I50" s="39"/>
    </row>
    <row r="51" spans="3:9" ht="25.5">
      <c r="C51" s="8"/>
      <c r="D51" s="8"/>
      <c r="E51" s="8">
        <v>4210</v>
      </c>
      <c r="F51" s="8" t="s">
        <v>330</v>
      </c>
      <c r="G51" s="8" t="s">
        <v>331</v>
      </c>
      <c r="H51" s="39">
        <v>1000</v>
      </c>
      <c r="I51" s="39"/>
    </row>
    <row r="52" spans="3:9" ht="25.5">
      <c r="C52" s="8"/>
      <c r="D52" s="8"/>
      <c r="E52" s="8">
        <v>4210</v>
      </c>
      <c r="F52" s="8" t="s">
        <v>276</v>
      </c>
      <c r="G52" s="8" t="s">
        <v>332</v>
      </c>
      <c r="H52" s="39">
        <v>1392.9</v>
      </c>
      <c r="I52" s="39"/>
    </row>
    <row r="53" spans="3:9" ht="25.5">
      <c r="C53" s="8">
        <v>754</v>
      </c>
      <c r="D53" s="8">
        <v>75412</v>
      </c>
      <c r="E53" s="8">
        <v>4210</v>
      </c>
      <c r="F53" s="8" t="s">
        <v>277</v>
      </c>
      <c r="G53" s="8" t="s">
        <v>333</v>
      </c>
      <c r="H53" s="39">
        <v>1000</v>
      </c>
      <c r="I53" s="39"/>
    </row>
    <row r="54" spans="3:9" ht="12.75">
      <c r="C54" s="8">
        <v>921</v>
      </c>
      <c r="D54" s="8">
        <v>92109</v>
      </c>
      <c r="E54" s="8">
        <v>4210</v>
      </c>
      <c r="F54" s="8" t="s">
        <v>277</v>
      </c>
      <c r="G54" s="8" t="s">
        <v>334</v>
      </c>
      <c r="H54" s="39">
        <v>4000</v>
      </c>
      <c r="I54" s="39"/>
    </row>
    <row r="55" spans="3:9" ht="22.5" customHeight="1">
      <c r="C55" s="64"/>
      <c r="D55" s="64"/>
      <c r="E55" s="64"/>
      <c r="F55" s="64" t="s">
        <v>278</v>
      </c>
      <c r="G55" s="64"/>
      <c r="H55" s="65">
        <f>H49+H50+H51+H52+H53+H54</f>
        <v>11783.9</v>
      </c>
      <c r="I55" s="65"/>
    </row>
    <row r="56" spans="3:9" ht="28.5" customHeight="1">
      <c r="C56" s="282" t="s">
        <v>7</v>
      </c>
      <c r="D56" s="282"/>
      <c r="E56" s="282"/>
      <c r="F56" s="282"/>
      <c r="G56" s="75"/>
      <c r="H56" s="60">
        <f>H55+H48+H44+H39+H37+H34+H28+H24+H21+H17+H14</f>
        <v>156475.2</v>
      </c>
      <c r="I56" s="60"/>
    </row>
  </sheetData>
  <sheetProtection/>
  <mergeCells count="6">
    <mergeCell ref="C56:F56"/>
    <mergeCell ref="C4:I4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0.00390625" style="0" customWidth="1"/>
    <col min="3" max="3" width="15.625" style="0" customWidth="1"/>
    <col min="4" max="4" width="14.125" style="0" customWidth="1"/>
    <col min="5" max="5" width="14.75390625" style="0" customWidth="1"/>
    <col min="6" max="6" width="15.125" style="0" customWidth="1"/>
  </cols>
  <sheetData>
    <row r="1" ht="12.75">
      <c r="E1" t="s">
        <v>395</v>
      </c>
    </row>
    <row r="2" spans="1:7" ht="48.75" customHeight="1">
      <c r="A2" s="9" t="s">
        <v>394</v>
      </c>
      <c r="B2" s="162"/>
      <c r="C2" s="162"/>
      <c r="D2" s="162"/>
      <c r="E2" s="162"/>
      <c r="F2" s="162"/>
      <c r="G2" s="162"/>
    </row>
    <row r="3" spans="1:6" ht="24" customHeight="1">
      <c r="A3" s="33" t="s">
        <v>388</v>
      </c>
      <c r="B3" s="33" t="s">
        <v>389</v>
      </c>
      <c r="C3" s="163" t="s">
        <v>390</v>
      </c>
      <c r="D3" s="163" t="s">
        <v>391</v>
      </c>
      <c r="E3" s="163" t="s">
        <v>392</v>
      </c>
      <c r="F3" s="163" t="s">
        <v>393</v>
      </c>
    </row>
    <row r="4" spans="1:6" ht="24.75" customHeight="1">
      <c r="A4" s="149">
        <v>1</v>
      </c>
      <c r="B4" s="164" t="s">
        <v>121</v>
      </c>
      <c r="C4" s="165">
        <v>303646.16</v>
      </c>
      <c r="D4" s="165">
        <v>303646.16</v>
      </c>
      <c r="E4" s="165">
        <v>338246.16</v>
      </c>
      <c r="F4" s="165">
        <v>325049.16</v>
      </c>
    </row>
    <row r="5" spans="1:6" ht="24.75" customHeight="1">
      <c r="A5" s="149">
        <v>2</v>
      </c>
      <c r="B5" s="164" t="s">
        <v>127</v>
      </c>
      <c r="C5" s="165">
        <v>0</v>
      </c>
      <c r="D5" s="165">
        <v>0</v>
      </c>
      <c r="E5" s="165">
        <v>260500</v>
      </c>
      <c r="F5" s="165">
        <v>80592.73</v>
      </c>
    </row>
    <row r="6" spans="1:13" ht="19.5" customHeight="1">
      <c r="A6" s="149">
        <v>3</v>
      </c>
      <c r="B6" s="166">
        <v>700</v>
      </c>
      <c r="C6" s="165">
        <v>949475.3</v>
      </c>
      <c r="D6" s="165">
        <v>76304.59</v>
      </c>
      <c r="E6" s="165">
        <v>95000</v>
      </c>
      <c r="F6" s="165">
        <v>42237.39</v>
      </c>
      <c r="M6" s="162"/>
    </row>
    <row r="7" spans="1:6" ht="20.25" customHeight="1">
      <c r="A7" s="149">
        <v>4</v>
      </c>
      <c r="B7" s="166">
        <v>710</v>
      </c>
      <c r="C7" s="165">
        <v>10000</v>
      </c>
      <c r="D7" s="165">
        <v>1888</v>
      </c>
      <c r="E7" s="165">
        <v>48132.3</v>
      </c>
      <c r="F7" s="165">
        <v>10484.7</v>
      </c>
    </row>
    <row r="8" spans="1:6" ht="21.75" customHeight="1">
      <c r="A8" s="149">
        <v>5</v>
      </c>
      <c r="B8" s="166">
        <v>750</v>
      </c>
      <c r="C8" s="165">
        <v>56800</v>
      </c>
      <c r="D8" s="165">
        <v>26462.6</v>
      </c>
      <c r="E8" s="165">
        <v>1751429.15</v>
      </c>
      <c r="F8" s="165">
        <v>918292.16</v>
      </c>
    </row>
    <row r="9" spans="1:6" ht="20.25" customHeight="1">
      <c r="A9" s="149">
        <v>6</v>
      </c>
      <c r="B9" s="166">
        <v>751</v>
      </c>
      <c r="C9" s="149">
        <v>444</v>
      </c>
      <c r="D9" s="149">
        <v>222</v>
      </c>
      <c r="E9" s="149">
        <v>444</v>
      </c>
      <c r="F9" s="165">
        <v>0</v>
      </c>
    </row>
    <row r="10" spans="1:6" ht="19.5" customHeight="1">
      <c r="A10" s="149">
        <v>7</v>
      </c>
      <c r="B10" s="166">
        <v>754</v>
      </c>
      <c r="C10" s="165">
        <v>0</v>
      </c>
      <c r="D10" s="165">
        <v>0</v>
      </c>
      <c r="E10" s="165">
        <v>116350</v>
      </c>
      <c r="F10" s="165">
        <v>46817.5</v>
      </c>
    </row>
    <row r="11" spans="1:6" ht="19.5" customHeight="1">
      <c r="A11" s="149">
        <v>8</v>
      </c>
      <c r="B11" s="166">
        <v>756</v>
      </c>
      <c r="C11" s="165">
        <v>3864853</v>
      </c>
      <c r="D11" s="165">
        <v>1836564.29</v>
      </c>
      <c r="E11" s="165">
        <v>0</v>
      </c>
      <c r="F11" s="165">
        <v>0</v>
      </c>
    </row>
    <row r="12" spans="1:6" ht="18" customHeight="1">
      <c r="A12" s="149">
        <v>9</v>
      </c>
      <c r="B12" s="166">
        <v>757</v>
      </c>
      <c r="C12" s="165">
        <v>0</v>
      </c>
      <c r="D12" s="165">
        <v>0</v>
      </c>
      <c r="E12" s="165">
        <v>275000</v>
      </c>
      <c r="F12" s="165">
        <v>47512.29</v>
      </c>
    </row>
    <row r="13" spans="1:6" ht="20.25" customHeight="1">
      <c r="A13" s="149">
        <v>10</v>
      </c>
      <c r="B13" s="166">
        <v>758</v>
      </c>
      <c r="C13" s="165">
        <v>3220522</v>
      </c>
      <c r="D13" s="165">
        <v>1900186</v>
      </c>
      <c r="E13" s="165">
        <v>50000</v>
      </c>
      <c r="F13" s="165">
        <v>0</v>
      </c>
    </row>
    <row r="14" spans="1:6" ht="18.75" customHeight="1">
      <c r="A14" s="149">
        <v>11</v>
      </c>
      <c r="B14" s="166">
        <v>801</v>
      </c>
      <c r="C14" s="165">
        <v>40000</v>
      </c>
      <c r="D14" s="165">
        <v>41333.18</v>
      </c>
      <c r="E14" s="165">
        <v>3365229</v>
      </c>
      <c r="F14" s="165">
        <v>1758428.58</v>
      </c>
    </row>
    <row r="15" spans="1:6" ht="18.75" customHeight="1">
      <c r="A15" s="149">
        <v>12</v>
      </c>
      <c r="B15" s="166">
        <v>851</v>
      </c>
      <c r="C15" s="165">
        <v>0</v>
      </c>
      <c r="D15" s="165">
        <v>0</v>
      </c>
      <c r="E15" s="165">
        <v>40000</v>
      </c>
      <c r="F15" s="165">
        <v>14062.73</v>
      </c>
    </row>
    <row r="16" spans="1:6" ht="19.5" customHeight="1">
      <c r="A16" s="149">
        <v>13</v>
      </c>
      <c r="B16" s="166">
        <v>852</v>
      </c>
      <c r="C16" s="165">
        <v>1718771</v>
      </c>
      <c r="D16" s="165">
        <v>1092769.78</v>
      </c>
      <c r="E16" s="165">
        <v>2299597.55</v>
      </c>
      <c r="F16" s="165">
        <v>1298390.74</v>
      </c>
    </row>
    <row r="17" spans="1:6" ht="19.5" customHeight="1">
      <c r="A17" s="149">
        <v>14</v>
      </c>
      <c r="B17" s="166">
        <v>853</v>
      </c>
      <c r="C17" s="165">
        <v>159890.4</v>
      </c>
      <c r="D17" s="165">
        <v>39890.4</v>
      </c>
      <c r="E17" s="165">
        <v>170160.85</v>
      </c>
      <c r="F17" s="165">
        <v>39890.4</v>
      </c>
    </row>
    <row r="18" spans="1:6" ht="18.75" customHeight="1">
      <c r="A18" s="149">
        <v>15</v>
      </c>
      <c r="B18" s="166">
        <v>854</v>
      </c>
      <c r="C18" s="165">
        <v>59280</v>
      </c>
      <c r="D18" s="165">
        <v>49400</v>
      </c>
      <c r="E18" s="165">
        <v>79280</v>
      </c>
      <c r="F18" s="165">
        <v>76234.28</v>
      </c>
    </row>
    <row r="19" spans="1:6" ht="17.25" customHeight="1">
      <c r="A19" s="149">
        <v>16</v>
      </c>
      <c r="B19" s="166">
        <v>900</v>
      </c>
      <c r="C19" s="165">
        <v>717037</v>
      </c>
      <c r="D19" s="165">
        <v>3057.9</v>
      </c>
      <c r="E19" s="165">
        <v>3641862</v>
      </c>
      <c r="F19" s="165">
        <v>282937.41</v>
      </c>
    </row>
    <row r="20" spans="1:6" ht="18" customHeight="1">
      <c r="A20" s="149">
        <v>17</v>
      </c>
      <c r="B20" s="166">
        <v>921</v>
      </c>
      <c r="C20" s="165">
        <v>31935.56</v>
      </c>
      <c r="D20" s="165">
        <v>21752.83</v>
      </c>
      <c r="E20" s="165">
        <v>1163159.67</v>
      </c>
      <c r="F20" s="165">
        <v>263598.39</v>
      </c>
    </row>
    <row r="21" spans="1:6" ht="18.75" customHeight="1">
      <c r="A21" s="149">
        <v>18</v>
      </c>
      <c r="B21" s="166">
        <v>926</v>
      </c>
      <c r="C21" s="165">
        <v>10000</v>
      </c>
      <c r="D21" s="165">
        <v>3047</v>
      </c>
      <c r="E21" s="165">
        <v>170763.6</v>
      </c>
      <c r="F21" s="165">
        <v>68785</v>
      </c>
    </row>
    <row r="22" spans="1:6" ht="20.25" customHeight="1">
      <c r="A22" s="167"/>
      <c r="B22" s="167" t="s">
        <v>51</v>
      </c>
      <c r="C22" s="168">
        <f>C4+C6+C7+C8+C9+C10+C11+C12+C13+C14+C15+C16+C17+C18+C19+C20+C21</f>
        <v>11142654.420000002</v>
      </c>
      <c r="D22" s="168">
        <f>D4+D6+D7+D8+D9+D10+D11+D12+D13+D14+D15+D16+D17+D18+D19+D20+D21</f>
        <v>5396524.730000001</v>
      </c>
      <c r="E22" s="168">
        <f>E4+E5+E6+E7+E8+E9+E10+E11+E12+E13+E14+E15+E16+E17+E18+E19+E20+E21</f>
        <v>13865154.28</v>
      </c>
      <c r="F22" s="168">
        <f>F4+F5+F6+F7+F8+F9+F10+F11+F12+F13+F14+F15+F16+F17+F18+F19+F20+F21</f>
        <v>5273313.460000001</v>
      </c>
    </row>
    <row r="23" spans="1:6" ht="12.75">
      <c r="A23" s="149"/>
      <c r="B23" s="149"/>
      <c r="C23" s="149"/>
      <c r="D23" s="149"/>
      <c r="E23" s="149"/>
      <c r="F23" s="1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Sekretarz</cp:lastModifiedBy>
  <cp:lastPrinted>2014-03-27T07:50:42Z</cp:lastPrinted>
  <dcterms:created xsi:type="dcterms:W3CDTF">2009-10-01T05:59:07Z</dcterms:created>
  <dcterms:modified xsi:type="dcterms:W3CDTF">2014-05-16T09:09:54Z</dcterms:modified>
  <cp:category/>
  <cp:version/>
  <cp:contentType/>
  <cp:contentStatus/>
</cp:coreProperties>
</file>